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8960" windowHeight="11640"/>
  </bookViews>
  <sheets>
    <sheet name="титул 2022" sheetId="15" r:id="rId1"/>
    <sheet name="Лист1" sheetId="16" r:id="rId2"/>
  </sheets>
  <definedNames>
    <definedName name="_xlnm.Print_Area" localSheetId="0">'титул 2022'!$A$1:$N$78</definedName>
  </definedNames>
  <calcPr calcId="145621"/>
</workbook>
</file>

<file path=xl/calcChain.xml><?xml version="1.0" encoding="utf-8"?>
<calcChain xmlns="http://schemas.openxmlformats.org/spreadsheetml/2006/main">
  <c r="H51" i="15" l="1"/>
  <c r="H48" i="15"/>
  <c r="I48" i="15"/>
  <c r="I38" i="15"/>
  <c r="I39" i="15"/>
  <c r="I40" i="15"/>
  <c r="I41" i="15"/>
  <c r="I37" i="15"/>
  <c r="H38" i="15"/>
  <c r="H39" i="15"/>
  <c r="H40" i="15"/>
  <c r="H41" i="15"/>
  <c r="H37" i="15"/>
  <c r="J52" i="15"/>
  <c r="L52" i="15"/>
  <c r="M52" i="15"/>
  <c r="D45" i="15"/>
  <c r="M34" i="15"/>
  <c r="L34" i="15"/>
  <c r="J34" i="15"/>
  <c r="I34" i="15"/>
  <c r="H34" i="15"/>
  <c r="E34" i="15"/>
  <c r="D34" i="15"/>
  <c r="N33" i="15"/>
  <c r="N34" i="15" s="1"/>
  <c r="I33" i="15"/>
  <c r="K33" i="15"/>
  <c r="K34" i="15" s="1"/>
  <c r="M22" i="15" l="1"/>
  <c r="N45" i="15"/>
  <c r="K49" i="15"/>
  <c r="F69" i="15" l="1"/>
  <c r="E69" i="15"/>
  <c r="F68" i="15"/>
  <c r="E68" i="15"/>
  <c r="F67" i="15"/>
  <c r="E67" i="15"/>
  <c r="F61" i="15"/>
  <c r="E61" i="15"/>
  <c r="F59" i="15"/>
  <c r="F58" i="15"/>
  <c r="E58" i="15"/>
  <c r="F57" i="15"/>
  <c r="E57" i="15"/>
  <c r="M67" i="15"/>
  <c r="M69" i="15"/>
  <c r="C69" i="15"/>
  <c r="C68" i="15"/>
  <c r="C67" i="15"/>
  <c r="M61" i="15"/>
  <c r="M63" i="15"/>
  <c r="M65" i="15"/>
  <c r="M59" i="15"/>
  <c r="H59" i="15"/>
  <c r="H61" i="15" l="1"/>
  <c r="H63" i="15" s="1"/>
  <c r="H65" i="15" s="1"/>
  <c r="H68" i="15" s="1"/>
  <c r="H69" i="15" s="1"/>
  <c r="M58" i="15" l="1"/>
  <c r="C57" i="15"/>
  <c r="E60" i="15" l="1"/>
  <c r="F60" i="15"/>
  <c r="E62" i="15"/>
  <c r="F62" i="15"/>
  <c r="E64" i="15"/>
  <c r="F64" i="15"/>
  <c r="C59" i="15"/>
  <c r="C61" i="15"/>
  <c r="C63" i="15"/>
  <c r="C65" i="15"/>
  <c r="G40" i="15"/>
  <c r="H26" i="15"/>
  <c r="G41" i="15" l="1"/>
  <c r="F65" i="15" s="1"/>
  <c r="F63" i="15"/>
  <c r="E45" i="15"/>
  <c r="J45" i="15"/>
  <c r="L45" i="15"/>
  <c r="E66" i="15"/>
  <c r="F66" i="15"/>
  <c r="H27" i="15"/>
  <c r="J27" i="15"/>
  <c r="L27" i="15"/>
  <c r="D27" i="15"/>
  <c r="K42" i="15" l="1"/>
  <c r="H42" i="15" s="1"/>
  <c r="I42" i="15" s="1"/>
  <c r="K43" i="15"/>
  <c r="H43" i="15" s="1"/>
  <c r="I43" i="15" s="1"/>
  <c r="K44" i="15"/>
  <c r="H44" i="15" s="1"/>
  <c r="N23" i="15"/>
  <c r="K23" i="15" s="1"/>
  <c r="M26" i="15"/>
  <c r="N25" i="15"/>
  <c r="K25" i="15" s="1"/>
  <c r="M24" i="15"/>
  <c r="K39" i="15"/>
  <c r="K40" i="15"/>
  <c r="F40" i="15"/>
  <c r="F38" i="15"/>
  <c r="E59" i="15" s="1"/>
  <c r="D38" i="15"/>
  <c r="D39" i="15"/>
  <c r="D40" i="15"/>
  <c r="D41" i="15"/>
  <c r="D37" i="15"/>
  <c r="C38" i="15"/>
  <c r="C39" i="15"/>
  <c r="C40" i="15"/>
  <c r="C41" i="15"/>
  <c r="C37" i="15"/>
  <c r="I25" i="15"/>
  <c r="I24" i="15"/>
  <c r="N26" i="15"/>
  <c r="I23" i="15"/>
  <c r="I22" i="15"/>
  <c r="E23" i="15"/>
  <c r="E22" i="15"/>
  <c r="I44" i="15" l="1"/>
  <c r="I45" i="15" s="1"/>
  <c r="H45" i="15"/>
  <c r="H52" i="15" s="1"/>
  <c r="F41" i="15"/>
  <c r="E65" i="15" s="1"/>
  <c r="E63" i="15"/>
  <c r="K38" i="15"/>
  <c r="M45" i="15"/>
  <c r="E27" i="15"/>
  <c r="N22" i="15"/>
  <c r="M27" i="15"/>
  <c r="I26" i="15"/>
  <c r="I27" i="15" s="1"/>
  <c r="N24" i="15"/>
  <c r="K24" i="15" s="1"/>
  <c r="K26" i="15"/>
  <c r="K41" i="15"/>
  <c r="N27" i="15" l="1"/>
  <c r="N52" i="15" s="1"/>
  <c r="K22" i="15"/>
  <c r="K27" i="15" s="1"/>
  <c r="D51" i="15" l="1"/>
  <c r="M51" i="15" l="1"/>
  <c r="L51" i="15"/>
  <c r="N51" i="15"/>
  <c r="K48" i="15"/>
  <c r="K51" i="15" s="1"/>
  <c r="J51" i="15"/>
  <c r="I51" i="15"/>
  <c r="I52" i="15" s="1"/>
  <c r="N47" i="15"/>
  <c r="M47" i="15"/>
  <c r="L47" i="15"/>
  <c r="K47" i="15"/>
  <c r="J47" i="15"/>
  <c r="I47" i="15"/>
  <c r="H47" i="15"/>
  <c r="G47" i="15"/>
  <c r="F47" i="15"/>
  <c r="E47" i="15"/>
  <c r="D47" i="15"/>
  <c r="C47" i="15"/>
  <c r="B47" i="15"/>
  <c r="C45" i="15"/>
  <c r="K37" i="15"/>
  <c r="K45" i="15" s="1"/>
  <c r="K52" i="15" s="1"/>
  <c r="N31" i="15"/>
  <c r="M31" i="15"/>
  <c r="L31" i="15"/>
  <c r="K31" i="15"/>
  <c r="J31" i="15"/>
  <c r="I31" i="15"/>
  <c r="H31" i="15"/>
  <c r="D31" i="15"/>
</calcChain>
</file>

<file path=xl/sharedStrings.xml><?xml version="1.0" encoding="utf-8"?>
<sst xmlns="http://schemas.openxmlformats.org/spreadsheetml/2006/main" count="98" uniqueCount="76">
  <si>
    <t>СОГЛАСОВАНО</t>
  </si>
  <si>
    <t>Наименование объекта</t>
  </si>
  <si>
    <t>№ п/п</t>
  </si>
  <si>
    <t>Ввод площади в текущем году, кв.м</t>
  </si>
  <si>
    <t>Срок проведения капитального ремонта</t>
  </si>
  <si>
    <t>начало месяц, год</t>
  </si>
  <si>
    <t>окончание месяц, год</t>
  </si>
  <si>
    <t>Стоимость проведения капитального ремонта, руб.</t>
  </si>
  <si>
    <t>сметная</t>
  </si>
  <si>
    <t>договорная</t>
  </si>
  <si>
    <t>всего</t>
  </si>
  <si>
    <t>в том числе</t>
  </si>
  <si>
    <t>бюджет</t>
  </si>
  <si>
    <t>сумма от внесения платы за капитальный ремонт гражданами и арендаторами</t>
  </si>
  <si>
    <t xml:space="preserve"> </t>
  </si>
  <si>
    <t>Петриковского районного</t>
  </si>
  <si>
    <t>исполнительного комитета</t>
  </si>
  <si>
    <t>УТВЕРЖДЕНО</t>
  </si>
  <si>
    <t>Решение Петриковского РИК</t>
  </si>
  <si>
    <t>Объекты с вводом площади в текущем году</t>
  </si>
  <si>
    <t>Объекты без ввода площади в текущем году</t>
  </si>
  <si>
    <t>Информация по объектам текущего графика капитального ремонта жилищного фонда</t>
  </si>
  <si>
    <t>Нормативный срок производства работ</t>
  </si>
  <si>
    <t>Сроки проведения капитального ремонта</t>
  </si>
  <si>
    <t>Стоимость 1 кв.м</t>
  </si>
  <si>
    <t>Год постройки</t>
  </si>
  <si>
    <t>Подрядная  организация</t>
  </si>
  <si>
    <t>Виды ремонтно-строительных работ</t>
  </si>
  <si>
    <t>_______________В.В. Вашкевич</t>
  </si>
  <si>
    <t>ИТОГО:</t>
  </si>
  <si>
    <t>ВСЕГО по разделу:</t>
  </si>
  <si>
    <t>Затраты заказчика</t>
  </si>
  <si>
    <t>Начальник финансового отдела</t>
  </si>
  <si>
    <t>Заместитель председателя</t>
  </si>
  <si>
    <t>(в части бюджетного финансирования)</t>
  </si>
  <si>
    <t>_______________А.Ф.Дегтяр</t>
  </si>
  <si>
    <t>от __________________№__________</t>
  </si>
  <si>
    <t>ТЕКУЩИЙ ГРАФИК</t>
  </si>
  <si>
    <t>Разработка проектной документации</t>
  </si>
  <si>
    <t>Петриковского района</t>
  </si>
  <si>
    <t>Начальник управления жилищно-коммунального</t>
  </si>
  <si>
    <t>хозяйства и по проблемам ликвидации последствий</t>
  </si>
  <si>
    <t>катастрофы на Чернобыльской АЭС</t>
  </si>
  <si>
    <t>Гомельского облисполкома</t>
  </si>
  <si>
    <t>___________________ Д.М.Рутковский</t>
  </si>
  <si>
    <t>"_____" _______________ 2022 г.</t>
  </si>
  <si>
    <t>капитального ремонта жилищного фонда на 2022 год</t>
  </si>
  <si>
    <t>СОГЛАСОВАНО:</t>
  </si>
  <si>
    <t>Заместитель генерального директора</t>
  </si>
  <si>
    <t>Государственного предприятия "Жилищно-коммунальное  хозяйство"</t>
  </si>
  <si>
    <t>________________________ О.В.Спиридонов</t>
  </si>
  <si>
    <t>Использовано средств на 01.01.2022 г., руб.</t>
  </si>
  <si>
    <t>кредиторская задолжен  ность на 01.01.2022г.</t>
  </si>
  <si>
    <t>План финансирования 2022 год, руб.</t>
  </si>
  <si>
    <t>Капитальный ремонт жилого дома ул.Р.Люксембург,10 г.Петриков</t>
  </si>
  <si>
    <t>Капитальный ремонт жилого дома с элементами реконструкции по ул.Городокская, 16 д.Мышанка Петриковского района</t>
  </si>
  <si>
    <t>Капитальный ремонт жилого дома ул.Школьная,2 г.п.Копаткевичи Петриковский район</t>
  </si>
  <si>
    <t>Ремонт фасада (утепление торцевых стен) общежития ул.Гоголя,9 г.Петриков</t>
  </si>
  <si>
    <t>Общая площадь  жилых домов, кв.м.</t>
  </si>
  <si>
    <t>Ремонт по устранению аварийного состояния констуктивных элементов и инженерной системы жилого дома №3 кв№1 по ул.Гоголя г.Петриков</t>
  </si>
  <si>
    <t>Ремонт фасада (утепление стен) жилого дома ул.Городокская,276 д.Мышанка Петриковского района</t>
  </si>
  <si>
    <t>Капитальный ремонт жилого дома с элементами модернизации ул.Городокская, 276 д.Мышанка Петриковского района</t>
  </si>
  <si>
    <t>стоимость работ на 2022 год</t>
  </si>
  <si>
    <t>Капитальный ремонт жилого дома ул. Партизанская,7 г.п.Копаткевичи Петриковский район</t>
  </si>
  <si>
    <t>по результатам торгов</t>
  </si>
  <si>
    <t xml:space="preserve"> замену внутридомовых инженерных систем электро-, тепло-, и водоснабжения, водоотведения, канализационных выпусков;-замену инженерного оборудования, обеспечивающего потребление коммунальных услуг;-ремонт системы газоснабжения согласно техническому диагностированию ЭКУП «ДИЭКОС»;-ремонт и устройство систем заземления и уравнивания потенциалов (руководствоваться изменением 1 СН 4.04.01-2019, раздел 1, абзац 2); - ремонт и восстановление несущей способности конструктивных элементов;- восстановление отмостки;-восстановление отделки помещений нарушенной при производстве работ;-восстановление придомового благоустройства, нарушенного при производстве работ; -замену дверных заполнений проемов входных групп и технических помещений;-замена оконных заполнений в местах общего пользования на изделия из ПВХ;-ремонт кровли и фасадов;-ремонт вентиляционных шахт;-восстановление дренажа с заменой выпуска существующего до ближайшего колодца.При модернизации выполнить:-полную замену оборудования ИТП;-замену автоматизации учета и устройством системы автоматического регулирования расхода тепловой энергии;При модернизации выполнить:</t>
  </si>
  <si>
    <t xml:space="preserve"> При капитальном ремонте выполнить:ремонт и замену внутридомовых инженерных систем электро-, и водоснабжения, водоотведения, -замену магистралей системы отопления;канализационных выпусков;-замену инженерного оборудования, обеспечивающего потребление коммунальных услуг;-ремонт системы газоснабжения согласно техническому диагностированию ЭКУП «ДИЭКОС»;-ремонт и устройство системы уравнивания потенциалов (руководствоваться изменением 1 СН 4.04.01-2019, раздел 1, абзац 2);-ремонт и восстановление несущей способности конструктивных элементов;- восстановление отмостки;-восстановление отделки помещений нарушенной при производстве работ;-восстановление придомового благоустройства, нарушенного при производстве работ; -замену дверных заполнений проемов входных групп и выходов на чердак и технических помещений;-замена оконных заполнений в местах общего пользования на изделия из ПВХ;-ремонт фасада;-замена балконных плит с ограждением;-ремонт (усиление) балок чердачного перекрытия;-замена стропильной системы и кровли (с устройством ограждения и водосточной системой);-полную замену оборудования ИТП;-замену автоматизации учета с устройством автоматического регулирования расхода тепловой энергии;-устройство молниезащиты;-устройство циркуляции системы ГВС;-устройство выпуска канализации из ИТП до ближайшего смотрового колодца;-устройство водомерного узла;При реконструкции выполнить:-расширение помещения ИТП (габаритные размеры, достаточные для размещения оборудования ИТП и водомерного узла, определить  проектом).</t>
  </si>
  <si>
    <t xml:space="preserve">  При капитальном ремонте:  замену внутридомовых инженерных систем электро-, тепло-, и водоснабжения, водоотведения, канализационных выпусков;-замену инженерного оборудования, обеспечивающего потребление коммунальных услуг;-ремонт системы газоснабжения согласно техническому диагностированию ЭКУП «ДИЭКОС»;-ремонт и устройство систем заземления и уравнивания потенциалов (руководствоваться изменением 1 СН 4.04.01-2019, раздел 1, абзац 2); - ремонт и восстановление несущей способности конструктивных элементов;- восстановление отмостки;-восстановление отделки помещений нарушенной при производстве работ;-восстановление придомового благоустройства, нарушенного при производстве работ; -замену дверных заполнений проемов входных групп и технических помещений;-замена оконных заполнений в местах общего пользования на изделия из ПВХ;-ремонт кровли и фасадов;-ремонт вентиляционных шахт;-восстановление дренажа с заменой выпуска существующего до ближайшего колодца.                                                                    При модернизации выполнить:-полную замену оборудования ИТП;-замену автоматизации учета и устройством системы автоматического регулирования расхода тепловой энергии; </t>
  </si>
  <si>
    <t>Разработка проектно-сметной документации.</t>
  </si>
  <si>
    <t>ОАО "Гомельжилпроект"</t>
  </si>
  <si>
    <t>КАУП "Оптимист"</t>
  </si>
  <si>
    <t>Обследование жилого дома (тепловизионное)</t>
  </si>
  <si>
    <t>Капитальный ремонт жилого дома ул.Школьная,1 г.п.Копаткевичи Петриковский район</t>
  </si>
  <si>
    <t xml:space="preserve"> Ремонт (замена) внутридомовых инженерных систем (канализация, холодного и горячего водоснабжения, отопления).Замена оконных и дверных заполнений, расположенных во свопомогательных помещениях;Восстановление внутренней отделки во спомогательных помещениях.</t>
  </si>
  <si>
    <t>Ремонт (замена) внутридомовых инженерных систем (канализация, холодного и горячего водоснабжения); Ремонт водосточной системы; Замена оконных и дверных заполнений, расположенных во свопомогательных помещениях;Восстановление внутренней отделки во спомогательных помещениях;Ремонт балконов.</t>
  </si>
  <si>
    <t>Объекты по капитальному ремонту отдельных конструктивных элементов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</si>
</sst>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 vertical="center"/>
    </xf>
    <xf numFmtId="0" fontId="2" fillId="2" borderId="0" xfId="0" applyFont="1" applyFill="1" applyAlignment="1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17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 vertical="center"/>
    </xf>
    <xf numFmtId="0" fontId="14" fillId="0" borderId="0" xfId="0" applyFont="1"/>
    <xf numFmtId="1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/>
    <xf numFmtId="4" fontId="1" fillId="0" borderId="0" xfId="0" applyNumberFormat="1" applyFont="1"/>
    <xf numFmtId="0" fontId="15" fillId="0" borderId="0" xfId="0" applyFont="1" applyAlignment="1">
      <alignment horizontal="center" vertical="center"/>
    </xf>
    <xf numFmtId="4" fontId="14" fillId="0" borderId="0" xfId="0" applyNumberFormat="1" applyFont="1"/>
    <xf numFmtId="10" fontId="14" fillId="0" borderId="0" xfId="0" applyNumberFormat="1" applyFont="1"/>
    <xf numFmtId="4" fontId="14" fillId="0" borderId="0" xfId="0" applyNumberFormat="1" applyFont="1" applyAlignment="1">
      <alignment horizontal="center" vertical="center"/>
    </xf>
    <xf numFmtId="0" fontId="3" fillId="2" borderId="0" xfId="0" applyFont="1" applyFill="1" applyAlignment="1"/>
    <xf numFmtId="0" fontId="4" fillId="2" borderId="0" xfId="0" applyFont="1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2" fillId="2" borderId="3" xfId="0" applyFont="1" applyFill="1" applyBorder="1"/>
    <xf numFmtId="0" fontId="5" fillId="2" borderId="4" xfId="0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7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5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/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76"/>
  <sheetViews>
    <sheetView tabSelected="1" view="pageBreakPreview" topLeftCell="A30" zoomScale="75" zoomScaleNormal="100" zoomScaleSheetLayoutView="75" workbookViewId="0">
      <selection activeCell="H23" sqref="H23"/>
    </sheetView>
  </sheetViews>
  <sheetFormatPr defaultRowHeight="15" x14ac:dyDescent="0.25"/>
  <cols>
    <col min="1" max="1" width="4.28515625" style="1" customWidth="1"/>
    <col min="2" max="2" width="6.5703125" style="1" customWidth="1"/>
    <col min="3" max="3" width="47.5703125" style="1" customWidth="1"/>
    <col min="4" max="4" width="13" style="1" bestFit="1" customWidth="1"/>
    <col min="5" max="5" width="14.140625" style="1" customWidth="1"/>
    <col min="6" max="6" width="13.7109375" style="1" customWidth="1"/>
    <col min="7" max="7" width="12" style="1" customWidth="1"/>
    <col min="8" max="8" width="13.140625" style="1" bestFit="1" customWidth="1"/>
    <col min="9" max="9" width="14.85546875" style="1" customWidth="1"/>
    <col min="10" max="10" width="14" style="1" customWidth="1"/>
    <col min="11" max="11" width="15" style="1" customWidth="1"/>
    <col min="12" max="12" width="13.140625" style="1" customWidth="1"/>
    <col min="13" max="13" width="24.85546875" style="1" customWidth="1"/>
    <col min="14" max="14" width="18.5703125" style="1" customWidth="1"/>
    <col min="15" max="15" width="28" style="1" customWidth="1"/>
    <col min="16" max="16" width="11.140625" style="1" bestFit="1" customWidth="1"/>
    <col min="17" max="17" width="10.85546875" style="1" customWidth="1"/>
    <col min="18" max="16384" width="9.140625" style="1"/>
  </cols>
  <sheetData>
    <row r="1" spans="2:14" ht="20.25" customHeight="1" x14ac:dyDescent="0.25"/>
    <row r="3" spans="2:14" ht="15.75" x14ac:dyDescent="0.25">
      <c r="B3" s="92" t="s">
        <v>0</v>
      </c>
      <c r="C3" s="96"/>
      <c r="D3" s="28" t="s">
        <v>0</v>
      </c>
      <c r="E3" s="3"/>
      <c r="F3" s="4"/>
      <c r="G3" s="28" t="s">
        <v>14</v>
      </c>
      <c r="H3" s="28" t="s">
        <v>0</v>
      </c>
      <c r="I3" s="28"/>
      <c r="J3" s="5"/>
      <c r="K3" s="4"/>
      <c r="L3" s="92" t="s">
        <v>17</v>
      </c>
      <c r="M3" s="92"/>
      <c r="N3" s="5"/>
    </row>
    <row r="4" spans="2:14" ht="15.75" x14ac:dyDescent="0.25">
      <c r="B4" s="92" t="s">
        <v>40</v>
      </c>
      <c r="C4" s="92"/>
      <c r="D4" s="28" t="s">
        <v>32</v>
      </c>
      <c r="E4" s="3"/>
      <c r="F4" s="4"/>
      <c r="G4" s="28" t="s">
        <v>14</v>
      </c>
      <c r="H4" s="28" t="s">
        <v>33</v>
      </c>
      <c r="I4" s="28"/>
      <c r="J4" s="5"/>
      <c r="K4" s="4"/>
      <c r="L4" s="92" t="s">
        <v>18</v>
      </c>
      <c r="M4" s="92"/>
      <c r="N4" s="92"/>
    </row>
    <row r="5" spans="2:14" ht="15.75" x14ac:dyDescent="0.25">
      <c r="B5" s="92" t="s">
        <v>41</v>
      </c>
      <c r="C5" s="92"/>
      <c r="D5" s="28" t="s">
        <v>15</v>
      </c>
      <c r="E5" s="3"/>
      <c r="F5" s="4"/>
      <c r="G5" s="28" t="s">
        <v>14</v>
      </c>
      <c r="H5" s="28" t="s">
        <v>15</v>
      </c>
      <c r="I5" s="28"/>
      <c r="J5" s="5"/>
      <c r="K5" s="4"/>
      <c r="L5" s="95" t="s">
        <v>36</v>
      </c>
      <c r="M5" s="95"/>
      <c r="N5" s="95"/>
    </row>
    <row r="6" spans="2:14" ht="14.25" customHeight="1" x14ac:dyDescent="0.25">
      <c r="B6" s="92" t="s">
        <v>42</v>
      </c>
      <c r="C6" s="92"/>
      <c r="D6" s="28" t="s">
        <v>16</v>
      </c>
      <c r="E6" s="3"/>
      <c r="F6" s="4"/>
      <c r="G6" s="28" t="s">
        <v>14</v>
      </c>
      <c r="H6" s="28" t="s">
        <v>16</v>
      </c>
      <c r="I6" s="28"/>
      <c r="J6" s="5"/>
      <c r="K6" s="4"/>
      <c r="L6" s="4"/>
      <c r="M6" s="4"/>
      <c r="N6" s="4"/>
    </row>
    <row r="7" spans="2:14" ht="15" customHeight="1" x14ac:dyDescent="0.25">
      <c r="B7" s="92" t="s">
        <v>43</v>
      </c>
      <c r="C7" s="92"/>
      <c r="D7" s="28" t="s">
        <v>28</v>
      </c>
      <c r="E7" s="3"/>
      <c r="F7" s="4"/>
      <c r="G7" s="28" t="s">
        <v>14</v>
      </c>
      <c r="H7" s="28" t="s">
        <v>35</v>
      </c>
      <c r="I7" s="28"/>
      <c r="J7" s="35"/>
      <c r="K7" s="4"/>
      <c r="L7" s="4"/>
      <c r="M7" s="4"/>
      <c r="N7" s="4"/>
    </row>
    <row r="8" spans="2:14" ht="16.5" customHeight="1" x14ac:dyDescent="0.25">
      <c r="B8" s="95" t="s">
        <v>44</v>
      </c>
      <c r="C8" s="95"/>
      <c r="D8" s="3" t="s">
        <v>34</v>
      </c>
      <c r="E8" s="3"/>
      <c r="F8" s="4"/>
      <c r="G8" s="34"/>
      <c r="H8" s="34"/>
      <c r="I8" s="34"/>
      <c r="J8" s="35"/>
      <c r="K8" s="4"/>
      <c r="L8" s="4"/>
      <c r="M8" s="4"/>
      <c r="N8" s="4"/>
    </row>
    <row r="9" spans="2:14" ht="16.5" customHeight="1" x14ac:dyDescent="0.25">
      <c r="B9" s="34" t="s">
        <v>45</v>
      </c>
      <c r="C9" s="34"/>
      <c r="D9" s="3"/>
      <c r="E9" s="3"/>
      <c r="F9" s="4"/>
      <c r="G9" s="34"/>
      <c r="H9" s="34"/>
      <c r="I9" s="34"/>
      <c r="J9" s="35"/>
      <c r="K9" s="4"/>
      <c r="L9" s="4"/>
      <c r="M9" s="4"/>
      <c r="N9" s="4"/>
    </row>
    <row r="10" spans="2:14" ht="15" customHeight="1" x14ac:dyDescent="0.25">
      <c r="B10" s="34"/>
      <c r="C10" s="34"/>
      <c r="D10" s="3"/>
      <c r="E10" s="3"/>
      <c r="F10" s="4"/>
      <c r="G10" s="34"/>
      <c r="H10" s="34"/>
      <c r="I10" s="34"/>
      <c r="J10" s="35"/>
      <c r="K10" s="4"/>
      <c r="L10" s="4"/>
      <c r="M10" s="4"/>
      <c r="N10" s="4"/>
    </row>
    <row r="11" spans="2:14" ht="15.75" x14ac:dyDescent="0.25">
      <c r="B11" s="34"/>
      <c r="C11" s="34"/>
      <c r="D11" s="3"/>
      <c r="E11" s="3"/>
      <c r="F11" s="4"/>
      <c r="G11" s="34"/>
      <c r="H11" s="34"/>
      <c r="I11" s="34"/>
      <c r="J11" s="35"/>
      <c r="K11" s="4"/>
      <c r="L11" s="4"/>
      <c r="M11" s="4"/>
      <c r="N11" s="4"/>
    </row>
    <row r="12" spans="2:14" ht="15.75" customHeight="1" x14ac:dyDescent="0.25">
      <c r="B12" s="4"/>
      <c r="C12" s="4"/>
      <c r="D12" s="4"/>
      <c r="E12" s="4"/>
      <c r="F12" s="93" t="s">
        <v>37</v>
      </c>
      <c r="G12" s="93"/>
      <c r="H12" s="93"/>
      <c r="I12" s="93"/>
      <c r="J12" s="93"/>
      <c r="K12" s="4"/>
      <c r="L12" s="4"/>
      <c r="M12" s="4"/>
      <c r="N12" s="4"/>
    </row>
    <row r="13" spans="2:14" ht="18.75" x14ac:dyDescent="0.25">
      <c r="B13" s="4"/>
      <c r="C13" s="4"/>
      <c r="D13" s="4"/>
      <c r="E13" s="4"/>
      <c r="F13" s="93" t="s">
        <v>46</v>
      </c>
      <c r="G13" s="93"/>
      <c r="H13" s="93"/>
      <c r="I13" s="93"/>
      <c r="J13" s="93"/>
      <c r="K13" s="4"/>
      <c r="L13" s="4"/>
      <c r="M13" s="4"/>
      <c r="N13" s="4"/>
    </row>
    <row r="14" spans="2:14" ht="18.75" x14ac:dyDescent="0.25">
      <c r="B14" s="4"/>
      <c r="C14" s="4"/>
      <c r="D14" s="4"/>
      <c r="E14" s="4"/>
      <c r="F14" s="94" t="s">
        <v>39</v>
      </c>
      <c r="G14" s="94"/>
      <c r="H14" s="94"/>
      <c r="I14" s="94"/>
      <c r="J14" s="94"/>
      <c r="K14" s="4" t="s">
        <v>14</v>
      </c>
      <c r="L14" s="4"/>
      <c r="M14" s="4"/>
      <c r="N14" s="4"/>
    </row>
    <row r="15" spans="2:14" ht="15" customHeight="1" x14ac:dyDescent="0.25">
      <c r="B15" s="4"/>
      <c r="C15" s="4"/>
      <c r="D15" s="4"/>
      <c r="E15" s="4"/>
      <c r="F15" s="17"/>
      <c r="G15" s="17"/>
      <c r="H15" s="17"/>
      <c r="I15" s="17"/>
      <c r="J15" s="17"/>
      <c r="K15" s="4"/>
      <c r="L15" s="4"/>
      <c r="M15" s="4"/>
      <c r="N15" s="4"/>
    </row>
    <row r="16" spans="2:14" ht="47.25" customHeight="1" x14ac:dyDescent="0.25">
      <c r="B16" s="80" t="s">
        <v>2</v>
      </c>
      <c r="C16" s="80" t="s">
        <v>1</v>
      </c>
      <c r="D16" s="80" t="s">
        <v>58</v>
      </c>
      <c r="E16" s="80" t="s">
        <v>3</v>
      </c>
      <c r="F16" s="80" t="s">
        <v>4</v>
      </c>
      <c r="G16" s="80"/>
      <c r="H16" s="80" t="s">
        <v>7</v>
      </c>
      <c r="I16" s="80"/>
      <c r="J16" s="80" t="s">
        <v>51</v>
      </c>
      <c r="K16" s="80" t="s">
        <v>53</v>
      </c>
      <c r="L16" s="80"/>
      <c r="M16" s="80"/>
      <c r="N16" s="80"/>
    </row>
    <row r="17" spans="2:17" ht="4.5" hidden="1" customHeight="1" x14ac:dyDescent="0.25">
      <c r="B17" s="90"/>
      <c r="C17" s="90"/>
      <c r="D17" s="80"/>
      <c r="E17" s="80"/>
      <c r="F17" s="80" t="s">
        <v>5</v>
      </c>
      <c r="G17" s="80" t="s">
        <v>6</v>
      </c>
      <c r="H17" s="80" t="s">
        <v>8</v>
      </c>
      <c r="I17" s="80" t="s">
        <v>9</v>
      </c>
      <c r="J17" s="80"/>
      <c r="K17" s="80" t="s">
        <v>10</v>
      </c>
      <c r="L17" s="80" t="s">
        <v>11</v>
      </c>
      <c r="M17" s="80"/>
      <c r="N17" s="80"/>
    </row>
    <row r="18" spans="2:17" ht="23.25" customHeight="1" x14ac:dyDescent="0.25">
      <c r="B18" s="90"/>
      <c r="C18" s="90"/>
      <c r="D18" s="90"/>
      <c r="E18" s="90"/>
      <c r="F18" s="90"/>
      <c r="G18" s="90"/>
      <c r="H18" s="90"/>
      <c r="I18" s="90"/>
      <c r="J18" s="90"/>
      <c r="K18" s="80"/>
      <c r="L18" s="80" t="s">
        <v>52</v>
      </c>
      <c r="M18" s="80" t="s">
        <v>62</v>
      </c>
      <c r="N18" s="80"/>
    </row>
    <row r="19" spans="2:17" ht="100.5" customHeight="1" x14ac:dyDescent="0.25">
      <c r="B19" s="90"/>
      <c r="C19" s="90"/>
      <c r="D19" s="90"/>
      <c r="E19" s="90"/>
      <c r="F19" s="90"/>
      <c r="G19" s="90"/>
      <c r="H19" s="90"/>
      <c r="I19" s="90"/>
      <c r="J19" s="90"/>
      <c r="K19" s="91"/>
      <c r="L19" s="90"/>
      <c r="M19" s="37" t="s">
        <v>12</v>
      </c>
      <c r="N19" s="36" t="s">
        <v>13</v>
      </c>
      <c r="O19" s="29"/>
    </row>
    <row r="20" spans="2:17" ht="24.75" customHeight="1" x14ac:dyDescent="0.25">
      <c r="B20" s="18">
        <v>1</v>
      </c>
      <c r="C20" s="18">
        <v>2</v>
      </c>
      <c r="D20" s="18">
        <v>3</v>
      </c>
      <c r="E20" s="18">
        <v>4</v>
      </c>
      <c r="F20" s="18">
        <v>5</v>
      </c>
      <c r="G20" s="18">
        <v>6</v>
      </c>
      <c r="H20" s="18">
        <v>7</v>
      </c>
      <c r="I20" s="18">
        <v>8</v>
      </c>
      <c r="J20" s="18">
        <v>9</v>
      </c>
      <c r="K20" s="18">
        <v>10</v>
      </c>
      <c r="L20" s="18">
        <v>11</v>
      </c>
      <c r="M20" s="18">
        <v>12</v>
      </c>
      <c r="N20" s="18">
        <v>13</v>
      </c>
      <c r="O20" s="29"/>
    </row>
    <row r="21" spans="2:17" ht="26.25" customHeight="1" x14ac:dyDescent="0.25">
      <c r="B21" s="81" t="s">
        <v>19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3"/>
    </row>
    <row r="22" spans="2:17" ht="37.5" customHeight="1" x14ac:dyDescent="0.3">
      <c r="B22" s="62">
        <v>1</v>
      </c>
      <c r="C22" s="6" t="s">
        <v>54</v>
      </c>
      <c r="D22" s="19">
        <v>1028</v>
      </c>
      <c r="E22" s="19">
        <f>D22</f>
        <v>1028</v>
      </c>
      <c r="F22" s="9">
        <v>44652</v>
      </c>
      <c r="G22" s="9">
        <v>44713</v>
      </c>
      <c r="H22" s="13">
        <v>420000</v>
      </c>
      <c r="I22" s="13">
        <f>H22</f>
        <v>420000</v>
      </c>
      <c r="J22" s="13"/>
      <c r="K22" s="13">
        <f>M22+N22</f>
        <v>420000</v>
      </c>
      <c r="L22" s="13"/>
      <c r="M22" s="13">
        <f>30000-224+1286-370+128000+39000-3179</f>
        <v>194513</v>
      </c>
      <c r="N22" s="13">
        <f>H22-M22</f>
        <v>225487</v>
      </c>
      <c r="O22" s="31"/>
      <c r="P22" s="32"/>
      <c r="Q22" s="32"/>
    </row>
    <row r="23" spans="2:17" ht="57" customHeight="1" x14ac:dyDescent="0.3">
      <c r="B23" s="62">
        <v>2</v>
      </c>
      <c r="C23" s="63" t="s">
        <v>55</v>
      </c>
      <c r="D23" s="19">
        <v>2725</v>
      </c>
      <c r="E23" s="19">
        <f>D23</f>
        <v>2725</v>
      </c>
      <c r="F23" s="9">
        <v>44652</v>
      </c>
      <c r="G23" s="9">
        <v>44713</v>
      </c>
      <c r="H23" s="13">
        <v>440560</v>
      </c>
      <c r="I23" s="13">
        <f>H23</f>
        <v>440560</v>
      </c>
      <c r="J23" s="13"/>
      <c r="K23" s="13">
        <f t="shared" ref="K23:K26" si="0">M23+N23</f>
        <v>440560</v>
      </c>
      <c r="L23" s="13"/>
      <c r="M23" s="13">
        <v>0</v>
      </c>
      <c r="N23" s="13">
        <f t="shared" ref="N23:N26" si="1">H23-M23</f>
        <v>440560</v>
      </c>
      <c r="O23" s="31"/>
      <c r="P23" s="32"/>
      <c r="Q23" s="32"/>
    </row>
    <row r="24" spans="2:17" ht="51" customHeight="1" x14ac:dyDescent="0.3">
      <c r="B24" s="43">
        <v>3</v>
      </c>
      <c r="C24" s="6" t="s">
        <v>72</v>
      </c>
      <c r="D24" s="19">
        <v>764</v>
      </c>
      <c r="E24" s="19">
        <v>764</v>
      </c>
      <c r="F24" s="9">
        <v>44682</v>
      </c>
      <c r="G24" s="9">
        <v>44713</v>
      </c>
      <c r="H24" s="13">
        <v>150000</v>
      </c>
      <c r="I24" s="13">
        <f>H24</f>
        <v>150000</v>
      </c>
      <c r="J24" s="13"/>
      <c r="K24" s="13">
        <f t="shared" si="0"/>
        <v>150000</v>
      </c>
      <c r="L24" s="13"/>
      <c r="M24" s="13">
        <f>H24</f>
        <v>150000</v>
      </c>
      <c r="N24" s="13">
        <f t="shared" si="1"/>
        <v>0</v>
      </c>
      <c r="O24" s="31"/>
      <c r="P24" s="32"/>
      <c r="Q24" s="32"/>
    </row>
    <row r="25" spans="2:17" ht="44.25" customHeight="1" x14ac:dyDescent="0.3">
      <c r="B25" s="43">
        <v>4</v>
      </c>
      <c r="C25" s="6" t="s">
        <v>56</v>
      </c>
      <c r="D25" s="19">
        <v>373</v>
      </c>
      <c r="E25" s="19">
        <v>373</v>
      </c>
      <c r="F25" s="9">
        <v>44713</v>
      </c>
      <c r="G25" s="9">
        <v>44805</v>
      </c>
      <c r="H25" s="13">
        <v>105250</v>
      </c>
      <c r="I25" s="13">
        <f t="shared" ref="I25:I26" si="2">H25</f>
        <v>105250</v>
      </c>
      <c r="J25" s="13"/>
      <c r="K25" s="13">
        <f t="shared" si="0"/>
        <v>105250</v>
      </c>
      <c r="L25" s="13"/>
      <c r="M25" s="13">
        <v>0</v>
      </c>
      <c r="N25" s="13">
        <f t="shared" si="1"/>
        <v>105250</v>
      </c>
      <c r="O25" s="31"/>
      <c r="P25" s="32"/>
      <c r="Q25" s="32"/>
    </row>
    <row r="26" spans="2:17" ht="52.5" customHeight="1" x14ac:dyDescent="0.3">
      <c r="B26" s="43">
        <v>5</v>
      </c>
      <c r="C26" s="6" t="s">
        <v>63</v>
      </c>
      <c r="D26" s="19">
        <v>1137</v>
      </c>
      <c r="E26" s="19">
        <v>1137</v>
      </c>
      <c r="F26" s="9">
        <v>44713</v>
      </c>
      <c r="G26" s="9">
        <v>44805</v>
      </c>
      <c r="H26" s="13">
        <f>E26*151</f>
        <v>171687</v>
      </c>
      <c r="I26" s="13">
        <f t="shared" si="2"/>
        <v>171687</v>
      </c>
      <c r="J26" s="13"/>
      <c r="K26" s="13">
        <f t="shared" si="0"/>
        <v>171687</v>
      </c>
      <c r="L26" s="13"/>
      <c r="M26" s="13">
        <f>H26</f>
        <v>171687</v>
      </c>
      <c r="N26" s="13">
        <f t="shared" si="1"/>
        <v>0</v>
      </c>
      <c r="O26" s="31"/>
      <c r="P26" s="32"/>
      <c r="Q26" s="32"/>
    </row>
    <row r="27" spans="2:17" ht="29.25" customHeight="1" x14ac:dyDescent="0.3">
      <c r="B27" s="37"/>
      <c r="C27" s="12" t="s">
        <v>30</v>
      </c>
      <c r="D27" s="15">
        <f>SUM(D22:D26)</f>
        <v>6027</v>
      </c>
      <c r="E27" s="15">
        <f>SUM(E22:E26)</f>
        <v>6027</v>
      </c>
      <c r="F27" s="15"/>
      <c r="G27" s="15"/>
      <c r="H27" s="15">
        <f t="shared" ref="H27:N27" si="3">SUM(H22:H26)</f>
        <v>1287497</v>
      </c>
      <c r="I27" s="15">
        <f t="shared" si="3"/>
        <v>1287497</v>
      </c>
      <c r="J27" s="15">
        <f t="shared" si="3"/>
        <v>0</v>
      </c>
      <c r="K27" s="15">
        <f t="shared" si="3"/>
        <v>1287497</v>
      </c>
      <c r="L27" s="15">
        <f t="shared" si="3"/>
        <v>0</v>
      </c>
      <c r="M27" s="15">
        <f t="shared" si="3"/>
        <v>516200</v>
      </c>
      <c r="N27" s="15">
        <f t="shared" si="3"/>
        <v>771297</v>
      </c>
      <c r="O27" s="31"/>
      <c r="P27" s="26"/>
      <c r="Q27" s="26"/>
    </row>
    <row r="28" spans="2:17" ht="25.5" customHeight="1" x14ac:dyDescent="0.3">
      <c r="B28" s="84" t="s">
        <v>20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30"/>
      <c r="P28" s="26"/>
      <c r="Q28" s="26"/>
    </row>
    <row r="29" spans="2:17" ht="18.75" x14ac:dyDescent="0.3">
      <c r="B29" s="16"/>
      <c r="C29" s="6"/>
      <c r="D29" s="18"/>
      <c r="E29" s="18"/>
      <c r="F29" s="9"/>
      <c r="G29" s="27"/>
      <c r="H29" s="13"/>
      <c r="I29" s="13"/>
      <c r="J29" s="13"/>
      <c r="K29" s="13"/>
      <c r="L29" s="13"/>
      <c r="M29" s="13"/>
      <c r="N29" s="13"/>
      <c r="O29" s="33"/>
      <c r="P29" s="26"/>
      <c r="Q29" s="26"/>
    </row>
    <row r="30" spans="2:17" ht="18.75" x14ac:dyDescent="0.3">
      <c r="B30" s="16"/>
      <c r="C30" s="6"/>
      <c r="D30" s="18"/>
      <c r="E30" s="18"/>
      <c r="F30" s="9"/>
      <c r="G30" s="27"/>
      <c r="H30" s="13"/>
      <c r="I30" s="13"/>
      <c r="J30" s="13"/>
      <c r="K30" s="13"/>
      <c r="L30" s="13"/>
      <c r="M30" s="13"/>
      <c r="N30" s="13"/>
      <c r="O30" s="26"/>
      <c r="P30" s="26"/>
      <c r="Q30" s="26"/>
    </row>
    <row r="31" spans="2:17" ht="21.75" customHeight="1" x14ac:dyDescent="0.3">
      <c r="B31" s="10"/>
      <c r="C31" s="8" t="s">
        <v>30</v>
      </c>
      <c r="D31" s="19">
        <f>SUM(D29:D30)</f>
        <v>0</v>
      </c>
      <c r="E31" s="19"/>
      <c r="F31" s="19"/>
      <c r="G31" s="19"/>
      <c r="H31" s="15">
        <f t="shared" ref="H31:N31" si="4">SUM(H29:H30)</f>
        <v>0</v>
      </c>
      <c r="I31" s="15">
        <f t="shared" si="4"/>
        <v>0</v>
      </c>
      <c r="J31" s="15">
        <f t="shared" si="4"/>
        <v>0</v>
      </c>
      <c r="K31" s="15">
        <f t="shared" si="4"/>
        <v>0</v>
      </c>
      <c r="L31" s="15">
        <f t="shared" si="4"/>
        <v>0</v>
      </c>
      <c r="M31" s="15">
        <f t="shared" si="4"/>
        <v>0</v>
      </c>
      <c r="N31" s="15">
        <f t="shared" si="4"/>
        <v>0</v>
      </c>
      <c r="O31" s="31"/>
      <c r="P31" s="26"/>
      <c r="Q31" s="26"/>
    </row>
    <row r="32" spans="2:17" ht="27.75" customHeight="1" x14ac:dyDescent="0.3">
      <c r="B32" s="81" t="s">
        <v>75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7"/>
      <c r="O32" s="31"/>
      <c r="P32" s="26"/>
      <c r="Q32" s="26"/>
    </row>
    <row r="33" spans="2:17" ht="43.5" customHeight="1" x14ac:dyDescent="0.3">
      <c r="B33" s="99">
        <v>1</v>
      </c>
      <c r="C33" s="6" t="s">
        <v>57</v>
      </c>
      <c r="D33" s="19">
        <v>1782</v>
      </c>
      <c r="E33" s="19"/>
      <c r="F33" s="9">
        <v>44682</v>
      </c>
      <c r="G33" s="9">
        <v>44713</v>
      </c>
      <c r="H33" s="14">
        <v>29500</v>
      </c>
      <c r="I33" s="14">
        <f>H33</f>
        <v>29500</v>
      </c>
      <c r="J33" s="14"/>
      <c r="K33" s="14">
        <f t="shared" ref="K33" si="5">SUM(M33:N33)</f>
        <v>29500</v>
      </c>
      <c r="L33" s="14"/>
      <c r="M33" s="14">
        <v>0</v>
      </c>
      <c r="N33" s="14">
        <f>H33</f>
        <v>29500</v>
      </c>
      <c r="O33" s="31"/>
      <c r="P33" s="26"/>
      <c r="Q33" s="26"/>
    </row>
    <row r="34" spans="2:17" ht="20.25" customHeight="1" x14ac:dyDescent="0.3">
      <c r="B34" s="64"/>
      <c r="C34" s="12" t="s">
        <v>30</v>
      </c>
      <c r="D34" s="15">
        <f>SUM(D29:D33)</f>
        <v>1782</v>
      </c>
      <c r="E34" s="15">
        <f>SUM(E29:E33)</f>
        <v>0</v>
      </c>
      <c r="F34" s="15"/>
      <c r="G34" s="15"/>
      <c r="H34" s="15">
        <f t="shared" ref="H34:N34" si="6">SUM(H29:H33)</f>
        <v>29500</v>
      </c>
      <c r="I34" s="15">
        <f t="shared" si="6"/>
        <v>29500</v>
      </c>
      <c r="J34" s="15">
        <f t="shared" si="6"/>
        <v>0</v>
      </c>
      <c r="K34" s="15">
        <f t="shared" si="6"/>
        <v>29500</v>
      </c>
      <c r="L34" s="15">
        <f t="shared" si="6"/>
        <v>0</v>
      </c>
      <c r="M34" s="15">
        <f t="shared" si="6"/>
        <v>0</v>
      </c>
      <c r="N34" s="15">
        <f t="shared" si="6"/>
        <v>29500</v>
      </c>
      <c r="O34" s="31"/>
      <c r="P34" s="26"/>
      <c r="Q34" s="26"/>
    </row>
    <row r="35" spans="2:17" ht="31.5" customHeight="1" x14ac:dyDescent="0.3">
      <c r="B35" s="46"/>
      <c r="C35" s="47"/>
      <c r="D35" s="48"/>
      <c r="E35" s="48"/>
      <c r="F35" s="48"/>
      <c r="G35" s="48"/>
      <c r="H35" s="49"/>
      <c r="I35" s="49"/>
      <c r="J35" s="49"/>
      <c r="K35" s="49"/>
      <c r="L35" s="49"/>
      <c r="M35" s="49"/>
      <c r="N35" s="50"/>
      <c r="O35" s="31"/>
      <c r="P35" s="26"/>
      <c r="Q35" s="26"/>
    </row>
    <row r="36" spans="2:17" ht="23.25" customHeight="1" x14ac:dyDescent="0.25">
      <c r="B36" s="81" t="s">
        <v>38</v>
      </c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7"/>
    </row>
    <row r="37" spans="2:17" ht="45.75" customHeight="1" x14ac:dyDescent="0.25">
      <c r="B37" s="37">
        <v>1</v>
      </c>
      <c r="C37" s="6" t="str">
        <f>C22</f>
        <v>Капитальный ремонт жилого дома ул.Р.Люксембург,10 г.Петриков</v>
      </c>
      <c r="D37" s="19">
        <f>D22</f>
        <v>1028</v>
      </c>
      <c r="E37" s="19"/>
      <c r="F37" s="9">
        <v>44562</v>
      </c>
      <c r="G37" s="9">
        <v>44621</v>
      </c>
      <c r="H37" s="14">
        <f>K37</f>
        <v>30000</v>
      </c>
      <c r="I37" s="14">
        <f>H37</f>
        <v>30000</v>
      </c>
      <c r="J37" s="14"/>
      <c r="K37" s="14">
        <f t="shared" ref="K37:K44" si="7">SUM(M37:N37)</f>
        <v>30000</v>
      </c>
      <c r="L37" s="14"/>
      <c r="M37" s="14">
        <v>30000</v>
      </c>
      <c r="N37" s="14">
        <v>0</v>
      </c>
    </row>
    <row r="38" spans="2:17" ht="50.25" customHeight="1" x14ac:dyDescent="0.25">
      <c r="B38" s="43">
        <v>2</v>
      </c>
      <c r="C38" s="6" t="str">
        <f>C23</f>
        <v>Капитальный ремонт жилого дома с элементами реконструкции по ул.Городокская, 16 д.Мышанка Петриковского района</v>
      </c>
      <c r="D38" s="19">
        <f>D23</f>
        <v>2725</v>
      </c>
      <c r="E38" s="19"/>
      <c r="F38" s="9">
        <f>F37</f>
        <v>44562</v>
      </c>
      <c r="G38" s="9">
        <v>44652</v>
      </c>
      <c r="H38" s="14">
        <f t="shared" ref="H38:H44" si="8">K38</f>
        <v>25000</v>
      </c>
      <c r="I38" s="14">
        <f t="shared" ref="I38:I44" si="9">H38</f>
        <v>25000</v>
      </c>
      <c r="J38" s="14"/>
      <c r="K38" s="14">
        <f t="shared" si="7"/>
        <v>25000</v>
      </c>
      <c r="L38" s="14"/>
      <c r="M38" s="14">
        <v>25000</v>
      </c>
      <c r="N38" s="14">
        <v>0</v>
      </c>
    </row>
    <row r="39" spans="2:17" ht="50.25" customHeight="1" x14ac:dyDescent="0.25">
      <c r="B39" s="43">
        <v>3</v>
      </c>
      <c r="C39" s="6" t="str">
        <f>C24</f>
        <v>Капитальный ремонт жилого дома ул.Школьная,1 г.п.Копаткевичи Петриковский район</v>
      </c>
      <c r="D39" s="19">
        <f>D24</f>
        <v>764</v>
      </c>
      <c r="E39" s="19"/>
      <c r="F39" s="9">
        <v>44593</v>
      </c>
      <c r="G39" s="9">
        <v>44652</v>
      </c>
      <c r="H39" s="14">
        <f t="shared" si="8"/>
        <v>8000</v>
      </c>
      <c r="I39" s="14">
        <f t="shared" si="9"/>
        <v>8000</v>
      </c>
      <c r="J39" s="14"/>
      <c r="K39" s="14">
        <f t="shared" si="7"/>
        <v>8000</v>
      </c>
      <c r="L39" s="14"/>
      <c r="M39" s="14">
        <v>0</v>
      </c>
      <c r="N39" s="14">
        <v>8000</v>
      </c>
    </row>
    <row r="40" spans="2:17" ht="44.25" customHeight="1" x14ac:dyDescent="0.25">
      <c r="B40" s="43">
        <v>4</v>
      </c>
      <c r="C40" s="6" t="str">
        <f>C25</f>
        <v>Капитальный ремонт жилого дома ул.Школьная,2 г.п.Копаткевичи Петриковский район</v>
      </c>
      <c r="D40" s="19">
        <f>D25</f>
        <v>373</v>
      </c>
      <c r="E40" s="19"/>
      <c r="F40" s="9">
        <f>F39</f>
        <v>44593</v>
      </c>
      <c r="G40" s="9">
        <f>G39</f>
        <v>44652</v>
      </c>
      <c r="H40" s="14">
        <f t="shared" si="8"/>
        <v>8000</v>
      </c>
      <c r="I40" s="14">
        <f t="shared" si="9"/>
        <v>8000</v>
      </c>
      <c r="J40" s="14"/>
      <c r="K40" s="14">
        <f t="shared" si="7"/>
        <v>8000</v>
      </c>
      <c r="L40" s="14"/>
      <c r="M40" s="14">
        <v>0</v>
      </c>
      <c r="N40" s="14">
        <v>8000</v>
      </c>
    </row>
    <row r="41" spans="2:17" ht="48" customHeight="1" x14ac:dyDescent="0.25">
      <c r="B41" s="37">
        <v>5</v>
      </c>
      <c r="C41" s="6" t="str">
        <f>C26</f>
        <v>Капитальный ремонт жилого дома ул. Партизанская,7 г.п.Копаткевичи Петриковский район</v>
      </c>
      <c r="D41" s="19">
        <f>D26</f>
        <v>1137</v>
      </c>
      <c r="E41" s="19"/>
      <c r="F41" s="9">
        <f>F40</f>
        <v>44593</v>
      </c>
      <c r="G41" s="9">
        <f>G40</f>
        <v>44652</v>
      </c>
      <c r="H41" s="14">
        <f t="shared" si="8"/>
        <v>8000</v>
      </c>
      <c r="I41" s="14">
        <f t="shared" si="9"/>
        <v>8000</v>
      </c>
      <c r="J41" s="14"/>
      <c r="K41" s="14">
        <f t="shared" si="7"/>
        <v>8000</v>
      </c>
      <c r="L41" s="14"/>
      <c r="M41" s="14">
        <v>0</v>
      </c>
      <c r="N41" s="14">
        <v>8000</v>
      </c>
    </row>
    <row r="42" spans="2:17" ht="52.5" customHeight="1" x14ac:dyDescent="0.25">
      <c r="B42" s="52">
        <v>6</v>
      </c>
      <c r="C42" s="6" t="s">
        <v>60</v>
      </c>
      <c r="D42" s="19">
        <v>3894</v>
      </c>
      <c r="E42" s="19"/>
      <c r="F42" s="9">
        <v>44562</v>
      </c>
      <c r="G42" s="9">
        <v>44652</v>
      </c>
      <c r="H42" s="14">
        <f t="shared" si="8"/>
        <v>8000</v>
      </c>
      <c r="I42" s="14">
        <f t="shared" si="9"/>
        <v>8000</v>
      </c>
      <c r="J42" s="14"/>
      <c r="K42" s="14">
        <f t="shared" si="7"/>
        <v>8000</v>
      </c>
      <c r="L42" s="14"/>
      <c r="M42" s="14">
        <v>0</v>
      </c>
      <c r="N42" s="14">
        <v>8000</v>
      </c>
    </row>
    <row r="43" spans="2:17" ht="42.75" customHeight="1" x14ac:dyDescent="0.25">
      <c r="B43" s="52">
        <v>7</v>
      </c>
      <c r="C43" s="6" t="s">
        <v>57</v>
      </c>
      <c r="D43" s="19">
        <v>1782</v>
      </c>
      <c r="E43" s="19"/>
      <c r="F43" s="9">
        <v>44562</v>
      </c>
      <c r="G43" s="9">
        <v>44652</v>
      </c>
      <c r="H43" s="14">
        <f t="shared" si="8"/>
        <v>8000</v>
      </c>
      <c r="I43" s="14">
        <f t="shared" si="9"/>
        <v>8000</v>
      </c>
      <c r="J43" s="14"/>
      <c r="K43" s="14">
        <f t="shared" si="7"/>
        <v>8000</v>
      </c>
      <c r="L43" s="14"/>
      <c r="M43" s="14">
        <v>0</v>
      </c>
      <c r="N43" s="14">
        <v>8000</v>
      </c>
    </row>
    <row r="44" spans="2:17" ht="59.25" customHeight="1" x14ac:dyDescent="0.25">
      <c r="B44" s="52">
        <v>8</v>
      </c>
      <c r="C44" s="6" t="s">
        <v>59</v>
      </c>
      <c r="D44" s="19"/>
      <c r="E44" s="19"/>
      <c r="F44" s="9">
        <v>44562</v>
      </c>
      <c r="G44" s="9">
        <v>44652</v>
      </c>
      <c r="H44" s="14">
        <f t="shared" si="8"/>
        <v>7000</v>
      </c>
      <c r="I44" s="14">
        <f t="shared" si="9"/>
        <v>7000</v>
      </c>
      <c r="J44" s="14"/>
      <c r="K44" s="14">
        <f t="shared" si="7"/>
        <v>7000</v>
      </c>
      <c r="L44" s="14"/>
      <c r="M44" s="14">
        <v>0</v>
      </c>
      <c r="N44" s="14">
        <v>7000</v>
      </c>
    </row>
    <row r="45" spans="2:17" ht="26.25" customHeight="1" x14ac:dyDescent="0.25">
      <c r="B45" s="10"/>
      <c r="C45" s="12" t="str">
        <f>C27</f>
        <v>ВСЕГО по разделу:</v>
      </c>
      <c r="D45" s="15">
        <f>SUM(D37:D44)</f>
        <v>11703</v>
      </c>
      <c r="E45" s="15">
        <f>SUM(E37:E44)</f>
        <v>0</v>
      </c>
      <c r="F45" s="15"/>
      <c r="G45" s="15"/>
      <c r="H45" s="15">
        <f t="shared" ref="H45:N45" si="10">SUM(H37:H44)</f>
        <v>102000</v>
      </c>
      <c r="I45" s="15">
        <f t="shared" si="10"/>
        <v>102000</v>
      </c>
      <c r="J45" s="15">
        <f t="shared" si="10"/>
        <v>0</v>
      </c>
      <c r="K45" s="15">
        <f t="shared" si="10"/>
        <v>102000</v>
      </c>
      <c r="L45" s="15">
        <f t="shared" si="10"/>
        <v>0</v>
      </c>
      <c r="M45" s="15">
        <f t="shared" si="10"/>
        <v>55000</v>
      </c>
      <c r="N45" s="15">
        <f t="shared" si="10"/>
        <v>47000</v>
      </c>
    </row>
    <row r="46" spans="2:17" ht="30" customHeight="1" x14ac:dyDescent="0.25">
      <c r="B46" s="84" t="s">
        <v>31</v>
      </c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2:17" ht="18" customHeight="1" x14ac:dyDescent="0.25">
      <c r="B47" s="18">
        <f t="shared" ref="B47:N47" si="11">B20</f>
        <v>1</v>
      </c>
      <c r="C47" s="18">
        <f t="shared" si="11"/>
        <v>2</v>
      </c>
      <c r="D47" s="18">
        <f t="shared" si="11"/>
        <v>3</v>
      </c>
      <c r="E47" s="18">
        <f t="shared" si="11"/>
        <v>4</v>
      </c>
      <c r="F47" s="18">
        <f t="shared" si="11"/>
        <v>5</v>
      </c>
      <c r="G47" s="18">
        <f t="shared" si="11"/>
        <v>6</v>
      </c>
      <c r="H47" s="18">
        <f t="shared" si="11"/>
        <v>7</v>
      </c>
      <c r="I47" s="18">
        <f t="shared" si="11"/>
        <v>8</v>
      </c>
      <c r="J47" s="18">
        <f t="shared" si="11"/>
        <v>9</v>
      </c>
      <c r="K47" s="18">
        <f t="shared" si="11"/>
        <v>10</v>
      </c>
      <c r="L47" s="18">
        <f t="shared" si="11"/>
        <v>11</v>
      </c>
      <c r="M47" s="18">
        <f t="shared" si="11"/>
        <v>12</v>
      </c>
      <c r="N47" s="18">
        <f t="shared" si="11"/>
        <v>13</v>
      </c>
    </row>
    <row r="48" spans="2:17" ht="54" customHeight="1" x14ac:dyDescent="0.25">
      <c r="B48" s="37">
        <v>1</v>
      </c>
      <c r="C48" s="6" t="s">
        <v>61</v>
      </c>
      <c r="D48" s="18">
        <v>3894</v>
      </c>
      <c r="E48" s="54"/>
      <c r="F48" s="9">
        <v>44409</v>
      </c>
      <c r="G48" s="9">
        <v>44531</v>
      </c>
      <c r="H48" s="14">
        <f>I48</f>
        <v>4697.74</v>
      </c>
      <c r="I48" s="14">
        <f>K48</f>
        <v>4697.74</v>
      </c>
      <c r="J48" s="14"/>
      <c r="K48" s="14">
        <f>M48+N48</f>
        <v>4697.74</v>
      </c>
      <c r="L48" s="7"/>
      <c r="M48" s="7"/>
      <c r="N48" s="7">
        <v>4697.74</v>
      </c>
    </row>
    <row r="49" spans="2:14" hidden="1" x14ac:dyDescent="0.25">
      <c r="B49" s="37"/>
      <c r="C49" s="6"/>
      <c r="D49" s="18"/>
      <c r="E49" s="18"/>
      <c r="F49" s="9"/>
      <c r="G49" s="9"/>
      <c r="H49" s="14"/>
      <c r="I49" s="14"/>
      <c r="J49" s="14"/>
      <c r="K49" s="14">
        <f t="shared" ref="K49" si="12">M49+N49</f>
        <v>0</v>
      </c>
      <c r="L49" s="7"/>
      <c r="M49" s="7"/>
      <c r="N49" s="7"/>
    </row>
    <row r="50" spans="2:14" hidden="1" x14ac:dyDescent="0.25">
      <c r="B50" s="37"/>
      <c r="C50" s="6"/>
      <c r="D50" s="18"/>
      <c r="E50" s="18"/>
      <c r="F50" s="9"/>
      <c r="G50" s="9"/>
      <c r="H50" s="14"/>
      <c r="I50" s="14"/>
      <c r="J50" s="14"/>
      <c r="K50" s="14">
        <v>0</v>
      </c>
      <c r="L50" s="7"/>
      <c r="M50" s="7"/>
      <c r="N50" s="7"/>
    </row>
    <row r="51" spans="2:14" s="2" customFormat="1" ht="27" customHeight="1" x14ac:dyDescent="0.25">
      <c r="B51" s="11"/>
      <c r="C51" s="12" t="s">
        <v>30</v>
      </c>
      <c r="D51" s="19">
        <f>D48+D49+D50</f>
        <v>3894</v>
      </c>
      <c r="E51" s="15">
        <v>0</v>
      </c>
      <c r="F51" s="15"/>
      <c r="G51" s="15"/>
      <c r="H51" s="15">
        <f t="shared" ref="H51:N51" si="13">H48+H49+H50</f>
        <v>4697.74</v>
      </c>
      <c r="I51" s="15">
        <f t="shared" si="13"/>
        <v>4697.74</v>
      </c>
      <c r="J51" s="15">
        <f t="shared" si="13"/>
        <v>0</v>
      </c>
      <c r="K51" s="15">
        <f t="shared" si="13"/>
        <v>4697.74</v>
      </c>
      <c r="L51" s="15">
        <f t="shared" si="13"/>
        <v>0</v>
      </c>
      <c r="M51" s="15">
        <f t="shared" si="13"/>
        <v>0</v>
      </c>
      <c r="N51" s="15">
        <f t="shared" si="13"/>
        <v>4697.74</v>
      </c>
    </row>
    <row r="52" spans="2:14" s="42" customFormat="1" ht="31.5" customHeight="1" x14ac:dyDescent="0.25">
      <c r="B52" s="39"/>
      <c r="C52" s="40" t="s">
        <v>29</v>
      </c>
      <c r="D52" s="41"/>
      <c r="E52" s="41"/>
      <c r="F52" s="41"/>
      <c r="G52" s="41"/>
      <c r="H52" s="41">
        <f>H27+H31+H45+H51+H34</f>
        <v>1423694.74</v>
      </c>
      <c r="I52" s="41">
        <f t="shared" ref="I52:N52" si="14">I27+I31+I45+I51+I34</f>
        <v>1423694.74</v>
      </c>
      <c r="J52" s="41">
        <f t="shared" si="14"/>
        <v>0</v>
      </c>
      <c r="K52" s="41">
        <f t="shared" si="14"/>
        <v>1423694.74</v>
      </c>
      <c r="L52" s="41">
        <f t="shared" si="14"/>
        <v>0</v>
      </c>
      <c r="M52" s="41">
        <f t="shared" si="14"/>
        <v>571200</v>
      </c>
      <c r="N52" s="41">
        <f t="shared" si="14"/>
        <v>852494.74</v>
      </c>
    </row>
    <row r="53" spans="2:14" ht="30" customHeight="1" x14ac:dyDescent="0.25">
      <c r="B53" s="81" t="s">
        <v>21</v>
      </c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/>
    </row>
    <row r="54" spans="2:14" ht="18" customHeight="1" x14ac:dyDescent="0.25">
      <c r="B54" s="18">
        <v>1</v>
      </c>
      <c r="C54" s="18">
        <v>2</v>
      </c>
      <c r="D54" s="18">
        <v>3</v>
      </c>
      <c r="E54" s="18">
        <v>4</v>
      </c>
      <c r="F54" s="18">
        <v>5</v>
      </c>
      <c r="G54" s="18">
        <v>6</v>
      </c>
      <c r="H54" s="68">
        <v>7</v>
      </c>
      <c r="I54" s="69"/>
      <c r="J54" s="69"/>
      <c r="K54" s="69"/>
      <c r="L54" s="70"/>
      <c r="M54" s="18">
        <v>8</v>
      </c>
      <c r="N54" s="18">
        <v>9</v>
      </c>
    </row>
    <row r="55" spans="2:14" ht="29.25" customHeight="1" x14ac:dyDescent="0.25">
      <c r="B55" s="65" t="s">
        <v>2</v>
      </c>
      <c r="C55" s="65" t="s">
        <v>1</v>
      </c>
      <c r="D55" s="65" t="s">
        <v>22</v>
      </c>
      <c r="E55" s="65" t="s">
        <v>23</v>
      </c>
      <c r="F55" s="65"/>
      <c r="G55" s="65" t="s">
        <v>24</v>
      </c>
      <c r="H55" s="65" t="s">
        <v>27</v>
      </c>
      <c r="I55" s="65"/>
      <c r="J55" s="65"/>
      <c r="K55" s="65"/>
      <c r="L55" s="65"/>
      <c r="M55" s="65" t="s">
        <v>26</v>
      </c>
      <c r="N55" s="65" t="s">
        <v>25</v>
      </c>
    </row>
    <row r="56" spans="2:14" ht="28.5" customHeight="1" x14ac:dyDescent="0.25">
      <c r="B56" s="65"/>
      <c r="C56" s="65"/>
      <c r="D56" s="65"/>
      <c r="E56" s="38" t="s">
        <v>5</v>
      </c>
      <c r="F56" s="38" t="s">
        <v>6</v>
      </c>
      <c r="G56" s="65"/>
      <c r="H56" s="71"/>
      <c r="I56" s="71"/>
      <c r="J56" s="71"/>
      <c r="K56" s="71"/>
      <c r="L56" s="71"/>
      <c r="M56" s="65"/>
      <c r="N56" s="65"/>
    </row>
    <row r="57" spans="2:14" ht="28.5" customHeight="1" x14ac:dyDescent="0.25">
      <c r="B57" s="78">
        <v>1</v>
      </c>
      <c r="C57" s="78" t="str">
        <f>C22</f>
        <v>Капитальный ремонт жилого дома ул.Р.Люксембург,10 г.Петриков</v>
      </c>
      <c r="D57" s="78"/>
      <c r="E57" s="61">
        <f>F37</f>
        <v>44562</v>
      </c>
      <c r="F57" s="61">
        <f>G37</f>
        <v>44621</v>
      </c>
      <c r="G57" s="78"/>
      <c r="H57" s="75" t="s">
        <v>68</v>
      </c>
      <c r="I57" s="76"/>
      <c r="J57" s="76"/>
      <c r="K57" s="76"/>
      <c r="L57" s="77"/>
      <c r="M57" s="59" t="s">
        <v>69</v>
      </c>
      <c r="N57" s="78">
        <v>1973</v>
      </c>
    </row>
    <row r="58" spans="2:14" ht="213" customHeight="1" x14ac:dyDescent="0.25">
      <c r="B58" s="79"/>
      <c r="C58" s="79"/>
      <c r="D58" s="79"/>
      <c r="E58" s="61">
        <f>F22</f>
        <v>44652</v>
      </c>
      <c r="F58" s="61">
        <f>G22</f>
        <v>44713</v>
      </c>
      <c r="G58" s="79"/>
      <c r="H58" s="75" t="s">
        <v>67</v>
      </c>
      <c r="I58" s="76"/>
      <c r="J58" s="76"/>
      <c r="K58" s="76"/>
      <c r="L58" s="77"/>
      <c r="M58" s="55" t="str">
        <f>M60</f>
        <v>по результатам торгов</v>
      </c>
      <c r="N58" s="79"/>
    </row>
    <row r="59" spans="2:14" ht="23.25" customHeight="1" x14ac:dyDescent="0.25">
      <c r="B59" s="78">
        <v>2</v>
      </c>
      <c r="C59" s="97" t="str">
        <f>C23</f>
        <v>Капитальный ремонт жилого дома с элементами реконструкции по ул.Городокская, 16 д.Мышанка Петриковского района</v>
      </c>
      <c r="D59" s="97"/>
      <c r="E59" s="61">
        <f>F38</f>
        <v>44562</v>
      </c>
      <c r="F59" s="61">
        <f>G38</f>
        <v>44652</v>
      </c>
      <c r="G59" s="78"/>
      <c r="H59" s="75" t="str">
        <f>H57</f>
        <v>Разработка проектно-сметной документации.</v>
      </c>
      <c r="I59" s="76"/>
      <c r="J59" s="76"/>
      <c r="K59" s="76"/>
      <c r="L59" s="77"/>
      <c r="M59" s="59" t="str">
        <f>M57</f>
        <v>ОАО "Гомельжилпроект"</v>
      </c>
      <c r="N59" s="97">
        <v>1936</v>
      </c>
    </row>
    <row r="60" spans="2:14" ht="384.75" customHeight="1" x14ac:dyDescent="0.25">
      <c r="B60" s="79"/>
      <c r="C60" s="98"/>
      <c r="D60" s="98"/>
      <c r="E60" s="56">
        <f>F23</f>
        <v>44652</v>
      </c>
      <c r="F60" s="56">
        <f>G23</f>
        <v>44713</v>
      </c>
      <c r="G60" s="79"/>
      <c r="H60" s="72" t="s">
        <v>66</v>
      </c>
      <c r="I60" s="73"/>
      <c r="J60" s="73"/>
      <c r="K60" s="73"/>
      <c r="L60" s="74"/>
      <c r="M60" s="51" t="s">
        <v>64</v>
      </c>
      <c r="N60" s="98"/>
    </row>
    <row r="61" spans="2:14" ht="22.5" customHeight="1" x14ac:dyDescent="0.25">
      <c r="B61" s="78">
        <v>3</v>
      </c>
      <c r="C61" s="97" t="str">
        <f>C24</f>
        <v>Капитальный ремонт жилого дома ул.Школьная,1 г.п.Копаткевичи Петриковский район</v>
      </c>
      <c r="D61" s="97"/>
      <c r="E61" s="56">
        <f>F39</f>
        <v>44593</v>
      </c>
      <c r="F61" s="56">
        <f>G39</f>
        <v>44652</v>
      </c>
      <c r="G61" s="78"/>
      <c r="H61" s="72" t="str">
        <f>H59</f>
        <v>Разработка проектно-сметной документации.</v>
      </c>
      <c r="I61" s="73"/>
      <c r="J61" s="73"/>
      <c r="K61" s="73"/>
      <c r="L61" s="74"/>
      <c r="M61" s="58" t="str">
        <f>M62</f>
        <v>по результатам торгов</v>
      </c>
      <c r="N61" s="97">
        <v>1972</v>
      </c>
    </row>
    <row r="62" spans="2:14" ht="78" customHeight="1" x14ac:dyDescent="0.25">
      <c r="B62" s="79"/>
      <c r="C62" s="98"/>
      <c r="D62" s="98"/>
      <c r="E62" s="56">
        <f>F24</f>
        <v>44682</v>
      </c>
      <c r="F62" s="56">
        <f>G24</f>
        <v>44713</v>
      </c>
      <c r="G62" s="79"/>
      <c r="H62" s="72" t="s">
        <v>73</v>
      </c>
      <c r="I62" s="73"/>
      <c r="J62" s="73"/>
      <c r="K62" s="73"/>
      <c r="L62" s="74"/>
      <c r="M62" s="51" t="s">
        <v>64</v>
      </c>
      <c r="N62" s="98"/>
    </row>
    <row r="63" spans="2:14" ht="24" customHeight="1" x14ac:dyDescent="0.25">
      <c r="B63" s="78">
        <v>4</v>
      </c>
      <c r="C63" s="97" t="str">
        <f>C25</f>
        <v>Капитальный ремонт жилого дома ул.Школьная,2 г.п.Копаткевичи Петриковский район</v>
      </c>
      <c r="D63" s="97"/>
      <c r="E63" s="56">
        <f>F40</f>
        <v>44593</v>
      </c>
      <c r="F63" s="56">
        <f>G40</f>
        <v>44652</v>
      </c>
      <c r="G63" s="78"/>
      <c r="H63" s="72" t="str">
        <f>H61</f>
        <v>Разработка проектно-сметной документации.</v>
      </c>
      <c r="I63" s="73"/>
      <c r="J63" s="73"/>
      <c r="K63" s="73"/>
      <c r="L63" s="74"/>
      <c r="M63" s="58" t="str">
        <f>M62</f>
        <v>по результатам торгов</v>
      </c>
      <c r="N63" s="97">
        <v>1967</v>
      </c>
    </row>
    <row r="64" spans="2:14" ht="80.25" customHeight="1" x14ac:dyDescent="0.25">
      <c r="B64" s="79"/>
      <c r="C64" s="98"/>
      <c r="D64" s="98"/>
      <c r="E64" s="56">
        <f>F25</f>
        <v>44713</v>
      </c>
      <c r="F64" s="56">
        <f>G25</f>
        <v>44805</v>
      </c>
      <c r="G64" s="79"/>
      <c r="H64" s="72" t="s">
        <v>73</v>
      </c>
      <c r="I64" s="73"/>
      <c r="J64" s="73"/>
      <c r="K64" s="73"/>
      <c r="L64" s="74"/>
      <c r="M64" s="51" t="s">
        <v>64</v>
      </c>
      <c r="N64" s="98"/>
    </row>
    <row r="65" spans="2:14" ht="29.25" customHeight="1" x14ac:dyDescent="0.25">
      <c r="B65" s="78">
        <v>5</v>
      </c>
      <c r="C65" s="97" t="str">
        <f>C26</f>
        <v>Капитальный ремонт жилого дома ул. Партизанская,7 г.п.Копаткевичи Петриковский район</v>
      </c>
      <c r="D65" s="97"/>
      <c r="E65" s="56">
        <f>F41</f>
        <v>44593</v>
      </c>
      <c r="F65" s="56">
        <f>G41</f>
        <v>44652</v>
      </c>
      <c r="G65" s="78"/>
      <c r="H65" s="72" t="str">
        <f>H63</f>
        <v>Разработка проектно-сметной документации.</v>
      </c>
      <c r="I65" s="73"/>
      <c r="J65" s="73"/>
      <c r="K65" s="73"/>
      <c r="L65" s="74"/>
      <c r="M65" s="58" t="str">
        <f>M66</f>
        <v>по результатам торгов</v>
      </c>
      <c r="N65" s="97">
        <v>1972</v>
      </c>
    </row>
    <row r="66" spans="2:14" ht="84.75" customHeight="1" x14ac:dyDescent="0.25">
      <c r="B66" s="79"/>
      <c r="C66" s="98"/>
      <c r="D66" s="98"/>
      <c r="E66" s="56">
        <f>F26</f>
        <v>44713</v>
      </c>
      <c r="F66" s="56">
        <f>G26</f>
        <v>44805</v>
      </c>
      <c r="G66" s="79"/>
      <c r="H66" s="72" t="s">
        <v>74</v>
      </c>
      <c r="I66" s="73"/>
      <c r="J66" s="73"/>
      <c r="K66" s="73"/>
      <c r="L66" s="74"/>
      <c r="M66" s="51" t="s">
        <v>64</v>
      </c>
      <c r="N66" s="98"/>
    </row>
    <row r="67" spans="2:14" ht="61.5" customHeight="1" x14ac:dyDescent="0.25">
      <c r="B67" s="53">
        <v>6</v>
      </c>
      <c r="C67" s="58" t="str">
        <f>C42</f>
        <v>Ремонт фасада (утепление стен) жилого дома ул.Городокская,276 д.Мышанка Петриковского района</v>
      </c>
      <c r="D67" s="51"/>
      <c r="E67" s="56">
        <f t="shared" ref="E67:F69" si="15">F42</f>
        <v>44562</v>
      </c>
      <c r="F67" s="56">
        <f t="shared" si="15"/>
        <v>44652</v>
      </c>
      <c r="G67" s="51"/>
      <c r="H67" s="72" t="s">
        <v>71</v>
      </c>
      <c r="I67" s="73"/>
      <c r="J67" s="73"/>
      <c r="K67" s="73"/>
      <c r="L67" s="74"/>
      <c r="M67" s="51" t="str">
        <f>M66</f>
        <v>по результатам торгов</v>
      </c>
      <c r="N67" s="51">
        <v>1978</v>
      </c>
    </row>
    <row r="68" spans="2:14" ht="53.25" customHeight="1" x14ac:dyDescent="0.25">
      <c r="B68" s="53">
        <v>7</v>
      </c>
      <c r="C68" s="58" t="str">
        <f>C43</f>
        <v>Ремонт фасада (утепление торцевых стен) общежития ул.Гоголя,9 г.Петриков</v>
      </c>
      <c r="D68" s="51"/>
      <c r="E68" s="56">
        <f t="shared" si="15"/>
        <v>44562</v>
      </c>
      <c r="F68" s="56">
        <f t="shared" si="15"/>
        <v>44652</v>
      </c>
      <c r="G68" s="51"/>
      <c r="H68" s="72" t="str">
        <f>H65</f>
        <v>Разработка проектно-сметной документации.</v>
      </c>
      <c r="I68" s="73"/>
      <c r="J68" s="73"/>
      <c r="K68" s="73"/>
      <c r="L68" s="74"/>
      <c r="M68" s="51" t="s">
        <v>70</v>
      </c>
      <c r="N68" s="51">
        <v>1982</v>
      </c>
    </row>
    <row r="69" spans="2:14" ht="61.5" customHeight="1" x14ac:dyDescent="0.25">
      <c r="B69" s="53">
        <v>8</v>
      </c>
      <c r="C69" s="58" t="str">
        <f>C44</f>
        <v>Ремонт по устранению аварийного состояния констуктивных элементов и инженерной системы жилого дома №3 кв№1 по ул.Гоголя г.Петриков</v>
      </c>
      <c r="D69" s="51"/>
      <c r="E69" s="56">
        <f t="shared" si="15"/>
        <v>44562</v>
      </c>
      <c r="F69" s="56">
        <f t="shared" si="15"/>
        <v>44652</v>
      </c>
      <c r="G69" s="51"/>
      <c r="H69" s="72" t="str">
        <f>H68</f>
        <v>Разработка проектно-сметной документации.</v>
      </c>
      <c r="I69" s="73"/>
      <c r="J69" s="73"/>
      <c r="K69" s="73"/>
      <c r="L69" s="74"/>
      <c r="M69" s="51" t="str">
        <f>M66</f>
        <v>по результатам торгов</v>
      </c>
      <c r="N69" s="51">
        <v>1999</v>
      </c>
    </row>
    <row r="70" spans="2:14" ht="17.25" customHeight="1" x14ac:dyDescent="0.3">
      <c r="B70" s="20"/>
      <c r="C70" s="66"/>
      <c r="D70" s="67"/>
      <c r="E70" s="22"/>
      <c r="F70" s="22"/>
      <c r="G70" s="21"/>
      <c r="H70" s="60"/>
      <c r="I70" s="24"/>
      <c r="J70" s="24"/>
      <c r="K70" s="24"/>
      <c r="L70" s="24"/>
      <c r="M70" s="23"/>
      <c r="N70" s="25"/>
    </row>
    <row r="71" spans="2:14" ht="18.75" x14ac:dyDescent="0.3">
      <c r="B71" s="20"/>
      <c r="C71" s="44" t="s">
        <v>47</v>
      </c>
      <c r="D71" s="45"/>
      <c r="E71" s="22"/>
      <c r="F71" s="22"/>
      <c r="G71" s="21"/>
      <c r="H71" s="23"/>
      <c r="I71" s="24"/>
      <c r="J71" s="24"/>
      <c r="K71" s="24"/>
      <c r="L71" s="24"/>
      <c r="M71" s="23"/>
      <c r="N71" s="25"/>
    </row>
    <row r="72" spans="2:14" ht="18.75" x14ac:dyDescent="0.3">
      <c r="B72" s="20"/>
      <c r="C72" s="44" t="s">
        <v>48</v>
      </c>
      <c r="D72" s="45"/>
      <c r="E72" s="22"/>
      <c r="F72" s="22"/>
      <c r="G72" s="21"/>
      <c r="H72" s="23"/>
      <c r="I72" s="24"/>
      <c r="J72" s="24"/>
      <c r="K72" s="24"/>
      <c r="L72" s="24"/>
      <c r="M72" s="23"/>
      <c r="N72" s="25"/>
    </row>
    <row r="73" spans="2:14" ht="18.75" x14ac:dyDescent="0.3">
      <c r="C73" s="26" t="s">
        <v>49</v>
      </c>
      <c r="D73" s="26"/>
      <c r="H73" s="23"/>
      <c r="J73" s="26"/>
    </row>
    <row r="74" spans="2:14" ht="9" customHeight="1" x14ac:dyDescent="0.3">
      <c r="C74" s="26"/>
      <c r="D74" s="26"/>
      <c r="J74" s="26"/>
    </row>
    <row r="75" spans="2:14" ht="18.75" x14ac:dyDescent="0.3">
      <c r="C75" s="26" t="s">
        <v>50</v>
      </c>
    </row>
    <row r="76" spans="2:14" ht="18.75" x14ac:dyDescent="0.3">
      <c r="C76" s="26"/>
    </row>
  </sheetData>
  <mergeCells count="82">
    <mergeCell ref="B65:B66"/>
    <mergeCell ref="C65:C66"/>
    <mergeCell ref="D65:D66"/>
    <mergeCell ref="G65:G66"/>
    <mergeCell ref="N65:N66"/>
    <mergeCell ref="H65:L65"/>
    <mergeCell ref="B63:B64"/>
    <mergeCell ref="C63:C64"/>
    <mergeCell ref="G63:G64"/>
    <mergeCell ref="D63:D64"/>
    <mergeCell ref="N63:N64"/>
    <mergeCell ref="H63:L63"/>
    <mergeCell ref="B57:B58"/>
    <mergeCell ref="C57:C58"/>
    <mergeCell ref="D57:D58"/>
    <mergeCell ref="G57:G58"/>
    <mergeCell ref="N61:N62"/>
    <mergeCell ref="B61:B62"/>
    <mergeCell ref="C61:C62"/>
    <mergeCell ref="D61:D62"/>
    <mergeCell ref="G61:G62"/>
    <mergeCell ref="H61:L61"/>
    <mergeCell ref="B59:B60"/>
    <mergeCell ref="C59:C60"/>
    <mergeCell ref="D59:D60"/>
    <mergeCell ref="G59:G60"/>
    <mergeCell ref="N59:N60"/>
    <mergeCell ref="H59:L59"/>
    <mergeCell ref="B3:C3"/>
    <mergeCell ref="L3:M3"/>
    <mergeCell ref="B4:C4"/>
    <mergeCell ref="L4:N4"/>
    <mergeCell ref="B5:C5"/>
    <mergeCell ref="L5:N5"/>
    <mergeCell ref="B6:C6"/>
    <mergeCell ref="B7:C7"/>
    <mergeCell ref="F12:J12"/>
    <mergeCell ref="F13:J13"/>
    <mergeCell ref="F14:J14"/>
    <mergeCell ref="B8:C8"/>
    <mergeCell ref="B53:N53"/>
    <mergeCell ref="H16:I16"/>
    <mergeCell ref="J16:J19"/>
    <mergeCell ref="K16:N16"/>
    <mergeCell ref="F17:F19"/>
    <mergeCell ref="G17:G19"/>
    <mergeCell ref="H17:H19"/>
    <mergeCell ref="I17:I19"/>
    <mergeCell ref="K17:K19"/>
    <mergeCell ref="L17:N17"/>
    <mergeCell ref="L18:L19"/>
    <mergeCell ref="M18:N18"/>
    <mergeCell ref="B16:B19"/>
    <mergeCell ref="C16:C19"/>
    <mergeCell ref="D16:D19"/>
    <mergeCell ref="E16:E19"/>
    <mergeCell ref="F16:G16"/>
    <mergeCell ref="B21:N21"/>
    <mergeCell ref="B28:N28"/>
    <mergeCell ref="B36:N36"/>
    <mergeCell ref="B46:N46"/>
    <mergeCell ref="B32:N32"/>
    <mergeCell ref="B55:B56"/>
    <mergeCell ref="C55:C56"/>
    <mergeCell ref="D55:D56"/>
    <mergeCell ref="E55:F55"/>
    <mergeCell ref="G55:G56"/>
    <mergeCell ref="M55:M56"/>
    <mergeCell ref="N55:N56"/>
    <mergeCell ref="C70:D70"/>
    <mergeCell ref="H54:L54"/>
    <mergeCell ref="H55:L56"/>
    <mergeCell ref="H60:L60"/>
    <mergeCell ref="H62:L62"/>
    <mergeCell ref="H64:L64"/>
    <mergeCell ref="H66:L66"/>
    <mergeCell ref="H67:L67"/>
    <mergeCell ref="H68:L68"/>
    <mergeCell ref="H69:L69"/>
    <mergeCell ref="H58:L58"/>
    <mergeCell ref="H57:L57"/>
    <mergeCell ref="N57:N58"/>
  </mergeCells>
  <pageMargins left="0.39370078740157483" right="0.11811023622047245" top="0.35433070866141736" bottom="0.15748031496062992" header="0.31496062992125984" footer="0.27559055118110237"/>
  <pageSetup paperSize="9" scale="62" fitToHeight="0" orientation="landscape" r:id="rId1"/>
  <rowBreaks count="2" manualBreakCount="2">
    <brk id="27" max="13" man="1"/>
    <brk id="52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19"/>
  <sheetViews>
    <sheetView workbookViewId="0">
      <selection activeCell="B5" sqref="B5"/>
    </sheetView>
  </sheetViews>
  <sheetFormatPr defaultRowHeight="15" x14ac:dyDescent="0.25"/>
  <cols>
    <col min="2" max="2" width="113.140625" customWidth="1"/>
  </cols>
  <sheetData>
    <row r="5" spans="2:2" ht="297.75" customHeight="1" x14ac:dyDescent="0.25">
      <c r="B5" s="57" t="s">
        <v>65</v>
      </c>
    </row>
    <row r="6" spans="2:2" ht="15.75" customHeight="1" x14ac:dyDescent="0.25">
      <c r="B6" s="57"/>
    </row>
    <row r="7" spans="2:2" ht="15.75" customHeight="1" x14ac:dyDescent="0.25">
      <c r="B7" s="57"/>
    </row>
    <row r="8" spans="2:2" ht="278.25" customHeight="1" x14ac:dyDescent="0.25">
      <c r="B8" s="57" t="s">
        <v>66</v>
      </c>
    </row>
    <row r="9" spans="2:2" ht="15.75" customHeight="1" x14ac:dyDescent="0.25">
      <c r="B9" s="57"/>
    </row>
    <row r="10" spans="2:2" ht="15.75" customHeight="1" x14ac:dyDescent="0.25">
      <c r="B10" s="57"/>
    </row>
    <row r="11" spans="2:2" ht="15.75" customHeight="1" x14ac:dyDescent="0.25">
      <c r="B11" s="57"/>
    </row>
    <row r="12" spans="2:2" ht="15.75" x14ac:dyDescent="0.25">
      <c r="B12" s="57"/>
    </row>
    <row r="13" spans="2:2" ht="15.75" x14ac:dyDescent="0.25">
      <c r="B13" s="57"/>
    </row>
    <row r="14" spans="2:2" ht="15.75" x14ac:dyDescent="0.25">
      <c r="B14" s="57"/>
    </row>
    <row r="15" spans="2:2" ht="15.75" x14ac:dyDescent="0.25">
      <c r="B15" s="57"/>
    </row>
    <row r="16" spans="2:2" ht="15.75" x14ac:dyDescent="0.25">
      <c r="B16" s="57"/>
    </row>
    <row r="17" spans="2:2" ht="15.75" x14ac:dyDescent="0.25">
      <c r="B17" s="57"/>
    </row>
    <row r="18" spans="2:2" ht="15.75" x14ac:dyDescent="0.25">
      <c r="B18" s="57"/>
    </row>
    <row r="19" spans="2:2" ht="15.75" x14ac:dyDescent="0.25">
      <c r="B19" s="5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 2022</vt:lpstr>
      <vt:lpstr>Лист1</vt:lpstr>
      <vt:lpstr>'титул 2022'!Область_печати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ПТО4</cp:lastModifiedBy>
  <cp:lastPrinted>2022-01-28T10:57:01Z</cp:lastPrinted>
  <dcterms:created xsi:type="dcterms:W3CDTF">2019-01-04T06:11:26Z</dcterms:created>
  <dcterms:modified xsi:type="dcterms:W3CDTF">2022-01-31T13:11:32Z</dcterms:modified>
</cp:coreProperties>
</file>