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140" activeTab="0"/>
  </bookViews>
  <sheets>
    <sheet name="трансп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<sst xmlns="http://schemas.openxmlformats.org/spreadsheetml/2006/main" count="252" uniqueCount="125">
  <si>
    <t>УТВЕРЖДАЮ</t>
  </si>
  <si>
    <t>Директор КУП «Петриковский райжилкомхоз»</t>
  </si>
  <si>
    <t xml:space="preserve">                           на услуги автомобилей, автотракторной техники,</t>
  </si>
  <si>
    <t>№</t>
  </si>
  <si>
    <t>Наименование</t>
  </si>
  <si>
    <t>Ед.изм.</t>
  </si>
  <si>
    <t>Цена руб.</t>
  </si>
  <si>
    <t>НДС</t>
  </si>
  <si>
    <t>(руб.)</t>
  </si>
  <si>
    <t>Цена с</t>
  </si>
  <si>
    <t>Трактор Т-40</t>
  </si>
  <si>
    <t>Грузо-пассажирский автомобиль ГАЗ -2705-541 "ГАЗЕЛЬ"</t>
  </si>
  <si>
    <t>Экскаватор ЭО 3323</t>
  </si>
  <si>
    <t>Грузо-пассажирский автомобиль УАЗ 390902</t>
  </si>
  <si>
    <t>Дополнительные условия:</t>
  </si>
  <si>
    <t>-дополнительный прицеп  +20%</t>
  </si>
  <si>
    <t>Экскаватор ЭО ЕК 14</t>
  </si>
  <si>
    <t>Автогрейдер ДЗ-122</t>
  </si>
  <si>
    <t>Бульдозер гусеничный Т-170</t>
  </si>
  <si>
    <t>Микроавтобус Фольцваген "Каравелла", ВЕ №1568-3</t>
  </si>
  <si>
    <t>Легковой автомобиль "ГАЗ" легковой седан, НС №1061</t>
  </si>
  <si>
    <t>Автобус ГАЗ 2217-5244"Баргузин "Соболь", АК №0290-3</t>
  </si>
  <si>
    <t>Грузовой, бортовой УАЗ-3303</t>
  </si>
  <si>
    <t>ГАЗ 53 грузовой бортовой</t>
  </si>
  <si>
    <t>ЗИЛ 130 грузовой бортовой</t>
  </si>
  <si>
    <t>ЗИЛ 131 грузовой бортовой, ЕМ 3104</t>
  </si>
  <si>
    <t xml:space="preserve">КАМАЗ 4310 грузовой бортовой </t>
  </si>
  <si>
    <t>ГАЗ-3507 САЗ  самосвал</t>
  </si>
  <si>
    <t>ЗИЛ-131  самосвал</t>
  </si>
  <si>
    <t>КАМАЗ грузовой самосвал</t>
  </si>
  <si>
    <t>МАЗ -  5516 А8-345 грузовой самосвал с прицепом МАЗ-856102</t>
  </si>
  <si>
    <t>УРАЛ 375 грузовой самосвал</t>
  </si>
  <si>
    <t>МАЗ -  5516 А8-345 грузовой самосвал, АЕ 9040-3</t>
  </si>
  <si>
    <t>МАЗ - 5432 А5  грузовой седельный тягач АВ 8536, с полуприцепом бортовым МАЗ 938660-043</t>
  </si>
  <si>
    <t>МАЗ - 6422 05-022  грузовой седельный тягач, АА 8556 с полуприцепом МАЗ-950600-030</t>
  </si>
  <si>
    <t>МАЗ - 6422 05-022  грузовой седельный тягач, АА 8556 с полуприцепом платформой МАЗ-937900-010</t>
  </si>
  <si>
    <t>УРАЛ 375 грузовой фургон, АЕ 3190-3</t>
  </si>
  <si>
    <t>ЗИЛ 157 грузовой фургон, ГСР 1629</t>
  </si>
  <si>
    <t>ГАЗ 53 А МПБО 53 Авар.- рем. грузовой фургон</t>
  </si>
  <si>
    <t>ЗИЛ 431412 грузовая поливомоечная цистерна</t>
  </si>
  <si>
    <t>работа насоса 1 машино-час</t>
  </si>
  <si>
    <t>наполнение и слив 1 цистерны</t>
  </si>
  <si>
    <t>ЗИЛ 494560 АГП22 грузовая вышка</t>
  </si>
  <si>
    <t>работа автогидроподъёмника 1 машино-час</t>
  </si>
  <si>
    <t>ЗИЛ-131  ВС-222-01 грузовая вышка</t>
  </si>
  <si>
    <t>МАЗ 641808 061 грузовой специальный лесовоз (сортиментовоз), АК №2175-3</t>
  </si>
  <si>
    <t>работа гидроманипулятора 1 машино-час</t>
  </si>
  <si>
    <t>МАЗ 641808 061 грузовой специальный лесовоз (сортиментовоз), АК №2175-3, с прицепом (сортиментовоз)</t>
  </si>
  <si>
    <t>КАМАЗ 53215  КС 45717 К-1, грузовой кран, АА №2815-3</t>
  </si>
  <si>
    <t>работа крановой установки 1 машино-час</t>
  </si>
  <si>
    <t>ЗИЛ 133ГЯ КС-3575, грузовой кран, ЕМ №8871</t>
  </si>
  <si>
    <t>1 км пробега</t>
  </si>
  <si>
    <t xml:space="preserve">1 машино-час </t>
  </si>
  <si>
    <t>1 машино-час      (транспортный режим)</t>
  </si>
  <si>
    <t>1 машино-час (транспортный режим с пр. 2ПТС-4)</t>
  </si>
  <si>
    <t>1 машино-час (погрузка (разгрузка) перемещение грузов)</t>
  </si>
  <si>
    <t>1 машино-час      (подметание щеткой)</t>
  </si>
  <si>
    <t>1 машино-час               (уборка снега щеткой)</t>
  </si>
  <si>
    <t>1 машино-час               (уборка снега отвалом)</t>
  </si>
  <si>
    <t xml:space="preserve"> 1 машино-час       (транспортный режим)</t>
  </si>
  <si>
    <t xml:space="preserve"> 1 машино-час       (подметание щеткой)</t>
  </si>
  <si>
    <t xml:space="preserve"> 1 машино-час           (кошение травы)</t>
  </si>
  <si>
    <t>Трактор МТЗ-82 без погрузчика</t>
  </si>
  <si>
    <t>Трактор МТЗ-82 с погрузчиком</t>
  </si>
  <si>
    <t>Трактор МТЗ-82 со щеткой, с отвалом</t>
  </si>
  <si>
    <t>1 машино-час (транспортный режим с прицепом)</t>
  </si>
  <si>
    <t>Трактор Т-16 МГ (АГП-7)</t>
  </si>
  <si>
    <t>1 машино-час (транспортный режим, работа подъемника)</t>
  </si>
  <si>
    <t>1 машино-час  (уборка снега отвалом и щеткой)</t>
  </si>
  <si>
    <t>Трактор-погрузчик ДЗ-133 на базе МТЗ-80</t>
  </si>
  <si>
    <t>1 машино-час (планировка грунтов I-II категории)</t>
  </si>
  <si>
    <t xml:space="preserve"> 1 машино-час (погрузка грунтов I-II категории)</t>
  </si>
  <si>
    <t>Погрузчик-универсальный Амкодор 342С-04</t>
  </si>
  <si>
    <t>Погрузчик одноковшовый фронтальный SL30W</t>
  </si>
  <si>
    <t>Погрузчик HELI CPCD 35</t>
  </si>
  <si>
    <t>1 машино-час (транспортный режим, погрузка (разгрузка) перемещение грузов)</t>
  </si>
  <si>
    <t>Трактор-экскаватор МТЗ-82п</t>
  </si>
  <si>
    <t>1 машино-час (экскавация грунтов I-II категории)</t>
  </si>
  <si>
    <t xml:space="preserve"> 1 машино-час (планировка грунтов I-II категории)</t>
  </si>
  <si>
    <t>Экскаватор ЭО 2621 (шасси МТЗ-82.1)</t>
  </si>
  <si>
    <t>Экскаватор-погрузчик Амкадор 702 ЕА</t>
  </si>
  <si>
    <t>1 машино-час (транспортный режим, планировка грунтов I-II категории)</t>
  </si>
  <si>
    <t>Бульдозер гусеничный Shantui SD16</t>
  </si>
  <si>
    <t>Трактор Беларус 320 МК (уборочная машина)</t>
  </si>
  <si>
    <t>Трактор МТЗ-82 с косилкой (прицепной роторной) КНД-210</t>
  </si>
  <si>
    <t>Трактор МТЗ-82 с машиной подметальной МП-2,5М (прицепная)</t>
  </si>
  <si>
    <t>Амкодор 2661-01 форвардер</t>
  </si>
  <si>
    <t>Зенкевич</t>
  </si>
  <si>
    <t>Легковой джип "КИА СОРЕНТА", ЕВ  №6226-3</t>
  </si>
  <si>
    <t>УАЗ 390945-421 грузо-пассажирский тентовый</t>
  </si>
  <si>
    <t>МАЗ 5902 А2 грузовой мусоровоз,  №6677 АЕ-3</t>
  </si>
  <si>
    <t>работа оборудования 1 машино-час</t>
  </si>
  <si>
    <t>КАМАЗ грузовой самосвал  с прицепом СЗАП-8527</t>
  </si>
  <si>
    <t>МАЗ-492143 (шасси МАЗ-457043) КО 529-11  грузовой специальный вакуумный (Чистая вода), АК 4117-3</t>
  </si>
  <si>
    <t>работа вакуумного насоса  1 машино-час</t>
  </si>
  <si>
    <t>"КИО РИО" легковой автомобиль</t>
  </si>
  <si>
    <t xml:space="preserve"> 1 машино-час использования (погрузка (разгрузка) древесины в делянке)</t>
  </si>
  <si>
    <t>1 машино-час (перемещение грунтов I-II категории)</t>
  </si>
  <si>
    <t>Главный бухгалтер                                                                                  В.В. Цандер</t>
  </si>
  <si>
    <t xml:space="preserve">                                       механизмов для физических  лиц</t>
  </si>
  <si>
    <t>Автобус ПАЗ 3205-30 , АК №5183-3</t>
  </si>
  <si>
    <t>(руб.коп.)</t>
  </si>
  <si>
    <t>____________________ С.А. Макаревич</t>
  </si>
  <si>
    <t>" _30_ "  __июня__2016г.</t>
  </si>
  <si>
    <t xml:space="preserve">                                                Прейскурант тарифов №1/06-2016</t>
  </si>
  <si>
    <r>
      <t xml:space="preserve">вводится с </t>
    </r>
    <r>
      <rPr>
        <b/>
        <u val="single"/>
        <sz val="10"/>
        <rFont val="Arial"/>
        <family val="2"/>
      </rPr>
      <t>01.07.2016г.</t>
    </r>
  </si>
  <si>
    <t>ЗИЛ 131 грузовой фургон изотермический (военный АРМ), АЕ 0855-3</t>
  </si>
  <si>
    <t xml:space="preserve">ГАЗ 53  КО 503Б, ГАЗ САЗ 3507  грузовой специальный вакуумный </t>
  </si>
  <si>
    <t>ГАЗ 53  КО 503Б, грузовой специальный вакуумный (Чистая вода), ГСМ 9234</t>
  </si>
  <si>
    <t>Бульдозер гусеничный ДТ-75-Н</t>
  </si>
  <si>
    <t>Компрессор ПКС-5,25,  без доставки</t>
  </si>
  <si>
    <t>Мотопомпа,  без доставки</t>
  </si>
  <si>
    <t>Сварочный генератор Endress ESE 804 SDBS-DC, без доставки</t>
  </si>
  <si>
    <t>Сварочный генератор Wagt 220 DS HSB,                         без доставки</t>
  </si>
  <si>
    <t>Электросварочное оборудование АДД 4001 У1 ,  без доставки</t>
  </si>
  <si>
    <t>Бензокоса, газонокосилка, мотокоса (скашивание травы), без доставки</t>
  </si>
  <si>
    <t>Бензопила Husqvarna 365,  без доставки</t>
  </si>
  <si>
    <t>Бензорез (резка асфальта),  без доставки</t>
  </si>
  <si>
    <t>Каток БВ-76, дв. УД-25, без доставки</t>
  </si>
  <si>
    <t>Амкодор 134-01 погрузчик на базе трактора МТЗ-82.1</t>
  </si>
  <si>
    <t>ЗИЛ-131 грузовой седельный тягач, 5860 АЕ-3 с полуприцепом ОДАЗ 9357</t>
  </si>
  <si>
    <t>Сварочный генератор SDMO VX 220/7,5H-C</t>
  </si>
  <si>
    <t>Главный экономист                                                                                 В.В. Цандер</t>
  </si>
  <si>
    <t>М.Н. Курилова</t>
  </si>
  <si>
    <t>-предоставление транcпорта в выходной день +30%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</si>
</sst>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FC19]d\ mmmm\ yyyy\ &quot;г.&quot;"/>
    <numFmt numFmtId="196" formatCode="0.0"/>
  </numFmts>
  <fonts count="45">
    <font>
      <sz val="10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&#1092;&#1077;&#1074;&#1088;&#1072;&#1083;&#1100;%202015\&#1050;&#1072;&#1083;&#1100;&#1082;&#1091;&#1083;&#1103;&#1094;&#1080;&#1103;%20&#1085;&#1072;%20&#1090;&#1088;&#1072;&#1085;&#1089;&#1087;&#1086;&#1088;&#1090;%20&#1060;&#1080;&#1079;.&#1083;&#1080;&#1094;&#1072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&#1092;&#1077;&#1074;&#1088;&#1072;&#1083;&#1100;%202015\&#1050;&#1072;&#1083;&#1100;&#1082;&#1091;&#1083;&#1103;&#1094;&#1080;&#1103;%20&#1085;&#1072;%20&#1090;&#1088;&#1072;&#1082;&#1090;&#1086;&#1088;&#1072;%20&#1060;&#1080;&#1079;.&#1083;&#1080;&#1094;&#1072;%20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&#1092;&#1077;&#1074;&#1088;&#1072;&#1083;&#1100;%202015\&#1082;&#1072;&#1083;&#1100;&#1082;&#1091;&#1083;&#1103;&#1094;&#1080;&#1103;%20&#1085;&#1072;%20&#1086;&#1073;&#1086;&#1088;&#1091;&#1076;&#1086;&#1074;&#1072;&#1085;&#1080;&#1077;%20&#1060;&#1080;&#1079;.&#1083;&#1080;&#1094;&#1072;%20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&#1072;&#1087;&#1088;&#1077;&#1083;&#1100;%202015\&#1050;&#1072;&#1083;&#1100;&#1082;&#1091;&#1083;&#1103;&#1094;&#1080;&#1103;%20&#1085;&#1072;%20&#1090;&#1088;&#1072;&#1085;&#1089;&#1087;&#1086;&#1088;&#1090;%20&#1060;&#1080;&#1079;.&#1083;&#1080;&#1094;&#1072;%20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&#1072;&#1087;&#1088;&#1077;&#1083;&#1100;%202015\&#1082;&#1072;&#1083;&#1100;&#1082;&#1091;&#1083;&#1103;&#1094;&#1080;&#1103;%20&#1085;&#1072;%20&#1086;&#1073;&#1086;&#1088;&#1091;&#1076;&#1086;&#1074;&#1072;&#1085;&#1080;&#1077;%20&#1060;&#1080;&#1079;.&#1083;&#1080;&#1094;&#1072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 Фольсваген"/>
      <sheetName val="Цены на топливо"/>
      <sheetName val="Цены на смазочные мат."/>
      <sheetName val="МАЗ-5516А8-345 самосвал с приц "/>
      <sheetName val="МАЗ-5516А8-345 самосвал"/>
      <sheetName val="КАМАЗ самосвал с приц"/>
      <sheetName val="КАМАЗ самосвал"/>
      <sheetName val="ГАЗ-3507 самосвал"/>
      <sheetName val="УРАЛ 375 гр. самосвал"/>
      <sheetName val="ЗИЛ-131 самосвал"/>
      <sheetName val="МАЗ-5432 А5 гр. сед. тяг.ОДАЗ"/>
      <sheetName val="МАЗ-5432 А5 гр.сед.тяг. полуп.б"/>
      <sheetName val="МАЗ-6422 05-022 гр. сед.тяг."/>
      <sheetName val="МАЗ-6422 05-022 гр.сед.тяг с пр"/>
      <sheetName val="КАМАЗ 4310 гр. бортовой"/>
      <sheetName val="МАЗ 5334 гр. бортовой"/>
      <sheetName val="ЗИЛ 131 гр. бортовой"/>
      <sheetName val="ЗИЛ 130 гр. бортовой"/>
      <sheetName val="ГАЗ 53 гр. бортовой"/>
      <sheetName val="УАЗ 3303 гр. бортовой"/>
      <sheetName val="УАЗ 390945-421 гр. пассаж"/>
      <sheetName val="УРАЛ 375 гр. фургон"/>
      <sheetName val="ГАЗ 53 Авар.-рем."/>
      <sheetName val="ЗИЛ 157 гр. фургон"/>
      <sheetName val="УАЗ 390902 гр. пас. фургон"/>
      <sheetName val="ГАЗ 2705-541 гр.пас.фургон"/>
      <sheetName val="ЗИЛ 431412 гр. полив. цистер."/>
      <sheetName val="ГАЗ 53 КО503Б гр. спец. вакуу"/>
      <sheetName val="МАЗ 492143 390 гр. спец. вакуум"/>
      <sheetName val="МАЗ 5902 А2 гр. мусоровоз"/>
      <sheetName val="ЗИЛ АГП22 гр. вышка"/>
      <sheetName val="ЗИЛ 131 ВС-222-01 гр. вышка"/>
      <sheetName val="КИА Сорента легк. джип"/>
      <sheetName val="КИА РИО легк. седан"/>
      <sheetName val="ГАЗ 2410 легк. седан"/>
      <sheetName val="Фольксваген автобус"/>
      <sheetName val="ГАЗ 2217-5244 автобус"/>
      <sheetName val="МАЗ 641808 061 груз. спец. лес."/>
      <sheetName val="МАЗ 641808 061 гр. сп лес с пр "/>
      <sheetName val="КАМАЗ 53215 КС45717К-1 гр. кран"/>
      <sheetName val="ЗИЛ 133ГЯ КС-3575 гр. кран"/>
    </sheetNames>
    <sheetDataSet>
      <sheetData sheetId="3">
        <row r="39">
          <cell r="N39">
            <v>129718.2044290884</v>
          </cell>
        </row>
        <row r="42">
          <cell r="O42">
            <v>14132.726703776198</v>
          </cell>
        </row>
      </sheetData>
      <sheetData sheetId="4">
        <row r="39">
          <cell r="M39">
            <v>118227.48204695439</v>
          </cell>
        </row>
        <row r="42">
          <cell r="N42">
            <v>10311.931996475125</v>
          </cell>
        </row>
      </sheetData>
      <sheetData sheetId="5">
        <row r="39">
          <cell r="M39">
            <v>80357.5452651628</v>
          </cell>
        </row>
        <row r="42">
          <cell r="N42">
            <v>11387.897664937678</v>
          </cell>
        </row>
      </sheetData>
      <sheetData sheetId="6">
        <row r="39">
          <cell r="M39">
            <v>80357.5452651628</v>
          </cell>
        </row>
        <row r="42">
          <cell r="N42">
            <v>9051.869305702614</v>
          </cell>
        </row>
      </sheetData>
      <sheetData sheetId="7">
        <row r="39">
          <cell r="M39">
            <v>71388.68467158887</v>
          </cell>
        </row>
        <row r="42">
          <cell r="N42">
            <v>7203.682627967928</v>
          </cell>
        </row>
      </sheetData>
      <sheetData sheetId="8">
        <row r="39">
          <cell r="M39">
            <v>78495.35911131663</v>
          </cell>
        </row>
        <row r="42">
          <cell r="N42">
            <v>9470.79828076579</v>
          </cell>
        </row>
      </sheetData>
      <sheetData sheetId="9">
        <row r="39">
          <cell r="M39">
            <v>79232.42464481539</v>
          </cell>
        </row>
        <row r="42">
          <cell r="N42">
            <v>8896.023504200752</v>
          </cell>
        </row>
      </sheetData>
      <sheetData sheetId="11">
        <row r="36">
          <cell r="M36">
            <v>117004.85112884025</v>
          </cell>
        </row>
        <row r="39">
          <cell r="N39">
            <v>10787.495645917428</v>
          </cell>
        </row>
      </sheetData>
      <sheetData sheetId="12">
        <row r="36">
          <cell r="M36">
            <v>112177.60231794765</v>
          </cell>
        </row>
        <row r="39">
          <cell r="N39">
            <v>12298.656031063712</v>
          </cell>
        </row>
      </sheetData>
      <sheetData sheetId="13">
        <row r="36">
          <cell r="M36">
            <v>123575.90864549106</v>
          </cell>
        </row>
        <row r="39">
          <cell r="N39">
            <v>13701.51988645853</v>
          </cell>
        </row>
      </sheetData>
      <sheetData sheetId="14">
        <row r="36">
          <cell r="M36">
            <v>77055.7636236466</v>
          </cell>
        </row>
        <row r="39">
          <cell r="N39">
            <v>9084.285625142018</v>
          </cell>
        </row>
      </sheetData>
      <sheetData sheetId="16">
        <row r="36">
          <cell r="M36">
            <v>71388.68467158887</v>
          </cell>
        </row>
        <row r="39">
          <cell r="N39">
            <v>8547.629878690883</v>
          </cell>
        </row>
      </sheetData>
      <sheetData sheetId="17">
        <row r="36">
          <cell r="M36">
            <v>69206.49780389841</v>
          </cell>
        </row>
        <row r="39">
          <cell r="N39">
            <v>7291.333287745298</v>
          </cell>
        </row>
      </sheetData>
      <sheetData sheetId="18">
        <row r="36">
          <cell r="M36">
            <v>69206.49780389841</v>
          </cell>
        </row>
        <row r="39">
          <cell r="N39">
            <v>6087.544753089154</v>
          </cell>
        </row>
      </sheetData>
      <sheetData sheetId="19">
        <row r="36">
          <cell r="M36">
            <v>64842.12406851743</v>
          </cell>
        </row>
        <row r="39">
          <cell r="N39">
            <v>3671.082187478519</v>
          </cell>
        </row>
      </sheetData>
      <sheetData sheetId="20">
        <row r="36">
          <cell r="M36">
            <v>76616.96208340576</v>
          </cell>
        </row>
        <row r="39">
          <cell r="N39">
            <v>3263.651919359958</v>
          </cell>
        </row>
      </sheetData>
      <sheetData sheetId="21">
        <row r="36">
          <cell r="M36">
            <v>77788.3493530244</v>
          </cell>
        </row>
        <row r="39">
          <cell r="N39">
            <v>9537.48376321294</v>
          </cell>
        </row>
      </sheetData>
      <sheetData sheetId="22">
        <row r="36">
          <cell r="M36">
            <v>71388.68467158887</v>
          </cell>
        </row>
        <row r="39">
          <cell r="N39">
            <v>5082.4195657910695</v>
          </cell>
        </row>
      </sheetData>
      <sheetData sheetId="23">
        <row r="36">
          <cell r="M36">
            <v>71388.68467158887</v>
          </cell>
        </row>
        <row r="39">
          <cell r="N39">
            <v>8991.603606678924</v>
          </cell>
        </row>
      </sheetData>
      <sheetData sheetId="24">
        <row r="36">
          <cell r="M36">
            <v>73941.83245941321</v>
          </cell>
        </row>
        <row r="39">
          <cell r="N39">
            <v>3441.273692556807</v>
          </cell>
        </row>
      </sheetData>
      <sheetData sheetId="25">
        <row r="36">
          <cell r="M36">
            <v>79100.5914916713</v>
          </cell>
        </row>
        <row r="39">
          <cell r="N39">
            <v>4096.046598795406</v>
          </cell>
        </row>
      </sheetData>
      <sheetData sheetId="26">
        <row r="36">
          <cell r="L36">
            <v>73570.87153927938</v>
          </cell>
        </row>
        <row r="39">
          <cell r="M39">
            <v>6890.077731079577</v>
          </cell>
        </row>
        <row r="42">
          <cell r="N42">
            <v>76405.731084</v>
          </cell>
        </row>
      </sheetData>
      <sheetData sheetId="27">
        <row r="36">
          <cell r="L36">
            <v>71388.68467158887</v>
          </cell>
        </row>
        <row r="39">
          <cell r="M39">
            <v>5541.702118861042</v>
          </cell>
        </row>
        <row r="42">
          <cell r="N42">
            <v>6214.195890000001</v>
          </cell>
        </row>
      </sheetData>
      <sheetData sheetId="28">
        <row r="36">
          <cell r="L36">
            <v>97909.84493055302</v>
          </cell>
        </row>
        <row r="39">
          <cell r="M39">
            <v>4720.100618736788</v>
          </cell>
        </row>
        <row r="42">
          <cell r="N42">
            <v>40505.26837500001</v>
          </cell>
        </row>
      </sheetData>
      <sheetData sheetId="29">
        <row r="36">
          <cell r="L36">
            <v>112625.433556487</v>
          </cell>
        </row>
        <row r="39">
          <cell r="M39">
            <v>5841.121721076081</v>
          </cell>
        </row>
        <row r="42">
          <cell r="N42">
            <v>56461.88924999999</v>
          </cell>
        </row>
      </sheetData>
      <sheetData sheetId="30">
        <row r="36">
          <cell r="L36">
            <v>74817.83546367395</v>
          </cell>
        </row>
        <row r="39">
          <cell r="M39">
            <v>6858.762100506286</v>
          </cell>
        </row>
        <row r="42">
          <cell r="N42">
            <v>47399.851691</v>
          </cell>
        </row>
      </sheetData>
      <sheetData sheetId="31">
        <row r="36">
          <cell r="L36">
            <v>87125.33064977817</v>
          </cell>
        </row>
        <row r="39">
          <cell r="M39">
            <v>8361.826699695335</v>
          </cell>
        </row>
        <row r="42">
          <cell r="N42">
            <v>46692.391218</v>
          </cell>
        </row>
      </sheetData>
      <sheetData sheetId="32">
        <row r="36">
          <cell r="M36">
            <v>97780.27662814771</v>
          </cell>
        </row>
        <row r="39">
          <cell r="N39">
            <v>2799.790309702047</v>
          </cell>
        </row>
      </sheetData>
      <sheetData sheetId="33">
        <row r="36">
          <cell r="M36">
            <v>80409.44349779782</v>
          </cell>
        </row>
        <row r="39">
          <cell r="N39">
            <v>2221.7885306815506</v>
          </cell>
        </row>
      </sheetData>
      <sheetData sheetId="34">
        <row r="36">
          <cell r="M36">
            <v>66089.08799291198</v>
          </cell>
        </row>
        <row r="39">
          <cell r="N39">
            <v>3854.9006992724835</v>
          </cell>
        </row>
      </sheetData>
      <sheetData sheetId="35">
        <row r="36">
          <cell r="M36">
            <v>119170.38008285759</v>
          </cell>
        </row>
        <row r="39">
          <cell r="N39">
            <v>2628.760312589167</v>
          </cell>
        </row>
      </sheetData>
      <sheetData sheetId="36">
        <row r="36">
          <cell r="M36">
            <v>83133.71608977999</v>
          </cell>
        </row>
        <row r="39">
          <cell r="N39">
            <v>2828.835921911797</v>
          </cell>
        </row>
      </sheetData>
      <sheetData sheetId="37">
        <row r="36">
          <cell r="L36">
            <v>130063.8556201554</v>
          </cell>
        </row>
        <row r="39">
          <cell r="M39">
            <v>10438.65342231944</v>
          </cell>
        </row>
        <row r="42">
          <cell r="N42">
            <v>55796.720624999994</v>
          </cell>
        </row>
      </sheetData>
      <sheetData sheetId="38">
        <row r="36">
          <cell r="L36">
            <v>133732.08053330675</v>
          </cell>
        </row>
        <row r="39">
          <cell r="M39">
            <v>13041.413145292016</v>
          </cell>
        </row>
        <row r="42">
          <cell r="N42">
            <v>55796.720624999994</v>
          </cell>
        </row>
      </sheetData>
      <sheetData sheetId="39">
        <row r="31">
          <cell r="L31">
            <v>195905.18717321215</v>
          </cell>
        </row>
        <row r="34">
          <cell r="M34">
            <v>8279.043532700141</v>
          </cell>
        </row>
        <row r="37">
          <cell r="N37">
            <v>73533.28894673608</v>
          </cell>
        </row>
      </sheetData>
      <sheetData sheetId="40">
        <row r="31">
          <cell r="L31">
            <v>125064.30851512212</v>
          </cell>
        </row>
        <row r="34">
          <cell r="M34">
            <v>8287.636777142747</v>
          </cell>
        </row>
        <row r="37">
          <cell r="N37">
            <v>73432.543051662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топливо"/>
      <sheetName val="Цены на смазоч. материалы"/>
      <sheetName val="МТЗ-82 без погрузчика"/>
      <sheetName val="МТЗ-82 с погрузчиком"/>
      <sheetName val="МТЗ-82 со щеткой"/>
      <sheetName val="МТЗ-82 с МП-2,5М"/>
      <sheetName val="МТЗ-82 с косилкой КНД-210"/>
      <sheetName val="ДЗ-133 МТЗ-80 трактор-погрузчик"/>
      <sheetName val="Амкодор 134-01 МТЗ-82.1 погруз "/>
      <sheetName val="Амкодор 342С-04 погрузчик унив."/>
      <sheetName val="Амкодор Форвардер 2661-01"/>
      <sheetName val="Амкодор Форвардер"/>
      <sheetName val="SL 30W погрузчик"/>
      <sheetName val="HELI CPCD 35 погрузчик"/>
      <sheetName val="МТЗ-82п трактор-экскаватор"/>
      <sheetName val="ЭО 2621 экскаватор"/>
      <sheetName val="ЭО 3323 эскаватор"/>
      <sheetName val="ЭО ЕК14"/>
      <sheetName val="Амкодор 702 ЕА эскаватор-погруз"/>
      <sheetName val="Т-40 трактор"/>
      <sheetName val="Т-25 трактор"/>
      <sheetName val="Т-16 МГ трактор (вышка АГП-7)"/>
      <sheetName val="Беларус 320 МК"/>
      <sheetName val="ДЗ-122 автогрейдер"/>
      <sheetName val="Т-170 бульдозер"/>
      <sheetName val="ДТ-75М бульдозер"/>
      <sheetName val="SHANTUI SD16 бульдозер"/>
    </sheetNames>
    <sheetDataSet>
      <sheetData sheetId="2">
        <row r="28">
          <cell r="L28">
            <v>181343.76499662004</v>
          </cell>
          <cell r="M28">
            <v>204140.6007632408</v>
          </cell>
        </row>
      </sheetData>
      <sheetData sheetId="3">
        <row r="28">
          <cell r="K28">
            <v>186121.43552703943</v>
          </cell>
          <cell r="L28">
            <v>208918.27129366016</v>
          </cell>
          <cell r="M28">
            <v>173180.42073170573</v>
          </cell>
        </row>
      </sheetData>
      <sheetData sheetId="4">
        <row r="28">
          <cell r="K28">
            <v>164519.32724922887</v>
          </cell>
          <cell r="L28">
            <v>194637.13724922884</v>
          </cell>
          <cell r="M28">
            <v>199154.80874922886</v>
          </cell>
        </row>
      </sheetData>
      <sheetData sheetId="5">
        <row r="28">
          <cell r="L28">
            <v>181343.76499662004</v>
          </cell>
          <cell r="M28">
            <v>190415.72361170177</v>
          </cell>
        </row>
      </sheetData>
      <sheetData sheetId="6">
        <row r="28">
          <cell r="L28">
            <v>181343.76499662004</v>
          </cell>
          <cell r="M28">
            <v>186380.54055755725</v>
          </cell>
        </row>
      </sheetData>
      <sheetData sheetId="7">
        <row r="28">
          <cell r="K28">
            <v>160161.9670353088</v>
          </cell>
          <cell r="L28">
            <v>184464.69330192954</v>
          </cell>
          <cell r="M28">
            <v>160773.9667399751</v>
          </cell>
        </row>
      </sheetData>
      <sheetData sheetId="8">
        <row r="28">
          <cell r="K28">
            <v>188144.84796058934</v>
          </cell>
          <cell r="L28">
            <v>213953.46472721008</v>
          </cell>
          <cell r="M28">
            <v>175203.83316525564</v>
          </cell>
        </row>
      </sheetData>
      <sheetData sheetId="9">
        <row r="28">
          <cell r="K28">
            <v>322042.5070344392</v>
          </cell>
          <cell r="L28">
            <v>315511.72730466956</v>
          </cell>
          <cell r="M28">
            <v>303464.60330466955</v>
          </cell>
        </row>
      </sheetData>
      <sheetData sheetId="11">
        <row r="28">
          <cell r="L28">
            <v>347361.48627986154</v>
          </cell>
        </row>
      </sheetData>
      <sheetData sheetId="12">
        <row r="28">
          <cell r="K28">
            <v>291301.6886594802</v>
          </cell>
          <cell r="L28">
            <v>277085.2248880685</v>
          </cell>
        </row>
      </sheetData>
      <sheetData sheetId="13">
        <row r="28">
          <cell r="L28">
            <v>143580.33725234625</v>
          </cell>
        </row>
      </sheetData>
      <sheetData sheetId="14">
        <row r="28">
          <cell r="K28">
            <v>203062.55444808688</v>
          </cell>
          <cell r="L28">
            <v>183996.38639463153</v>
          </cell>
          <cell r="M28">
            <v>190121.53965275316</v>
          </cell>
        </row>
      </sheetData>
      <sheetData sheetId="15">
        <row r="28">
          <cell r="K28">
            <v>176883.01445497802</v>
          </cell>
          <cell r="L28">
            <v>157816.84640152263</v>
          </cell>
          <cell r="M28">
            <v>163329.999954978</v>
          </cell>
        </row>
      </sheetData>
      <sheetData sheetId="16">
        <row r="28">
          <cell r="K28">
            <v>249944.20215790506</v>
          </cell>
          <cell r="L28">
            <v>251313.99955896827</v>
          </cell>
          <cell r="M28">
            <v>249944.20215790506</v>
          </cell>
        </row>
      </sheetData>
      <sheetData sheetId="17">
        <row r="28">
          <cell r="L28">
            <v>257865.08431275835</v>
          </cell>
          <cell r="M28">
            <v>258561.55773272293</v>
          </cell>
        </row>
      </sheetData>
      <sheetData sheetId="18">
        <row r="28">
          <cell r="K28">
            <v>204235.88777279813</v>
          </cell>
          <cell r="L28">
            <v>177640.26721934273</v>
          </cell>
          <cell r="M28">
            <v>183765.4204774644</v>
          </cell>
        </row>
      </sheetData>
      <sheetData sheetId="19">
        <row r="28">
          <cell r="L28">
            <v>133491.45723049156</v>
          </cell>
          <cell r="M28">
            <v>136189.8092204174</v>
          </cell>
        </row>
      </sheetData>
      <sheetData sheetId="21">
        <row r="28">
          <cell r="L28">
            <v>129121.8114396699</v>
          </cell>
        </row>
      </sheetData>
      <sheetData sheetId="22">
        <row r="28">
          <cell r="K28">
            <v>110166.88303960752</v>
          </cell>
          <cell r="L28">
            <v>126400.6492327558</v>
          </cell>
          <cell r="M28">
            <v>138447.77323275578</v>
          </cell>
        </row>
      </sheetData>
      <sheetData sheetId="23">
        <row r="28">
          <cell r="L28">
            <v>219027.4101261321</v>
          </cell>
          <cell r="M28">
            <v>268721.7966261321</v>
          </cell>
        </row>
      </sheetData>
      <sheetData sheetId="24">
        <row r="27">
          <cell r="L27">
            <v>289330.2403242764</v>
          </cell>
        </row>
      </sheetData>
      <sheetData sheetId="25">
        <row r="27">
          <cell r="L27">
            <v>205762.53364235087</v>
          </cell>
        </row>
      </sheetData>
      <sheetData sheetId="26">
        <row r="27">
          <cell r="K27">
            <v>314787.4139036227</v>
          </cell>
          <cell r="M27">
            <v>429677.0576036227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топливо"/>
      <sheetName val="Цены на матер."/>
      <sheetName val="Бензопила"/>
      <sheetName val="Бензокоса"/>
      <sheetName val="Бензорез"/>
      <sheetName val="Компрессор ПКС 5,25"/>
      <sheetName val="Сварочный агрегат АДД-4001У1"/>
      <sheetName val="Сварочный генератор Wagt 220 DS"/>
      <sheetName val="Мотопомпа"/>
      <sheetName val="Свар. генератор Endress ESE-804"/>
    </sheetNames>
    <sheetDataSet>
      <sheetData sheetId="2">
        <row r="24">
          <cell r="C24">
            <v>87900</v>
          </cell>
        </row>
      </sheetData>
      <sheetData sheetId="4">
        <row r="24">
          <cell r="C24">
            <v>219530</v>
          </cell>
        </row>
      </sheetData>
      <sheetData sheetId="5">
        <row r="23">
          <cell r="C23">
            <v>145780</v>
          </cell>
        </row>
      </sheetData>
      <sheetData sheetId="6">
        <row r="23">
          <cell r="C23">
            <v>135460</v>
          </cell>
        </row>
      </sheetData>
      <sheetData sheetId="7">
        <row r="23">
          <cell r="C23">
            <v>116940</v>
          </cell>
        </row>
      </sheetData>
      <sheetData sheetId="8">
        <row r="23">
          <cell r="C23">
            <v>98320</v>
          </cell>
        </row>
      </sheetData>
      <sheetData sheetId="9">
        <row r="23">
          <cell r="C23">
            <v>121585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 Фольсваген"/>
      <sheetName val="Цены на топливо"/>
      <sheetName val="Цены на смазочные мат."/>
      <sheetName val="МАЗ-5516А8-345 самосвал с приц "/>
      <sheetName val="МАЗ-5516А8-345 самосвал"/>
      <sheetName val="КАМАЗ самосвал с приц"/>
      <sheetName val="КАМАЗ самосвал"/>
      <sheetName val="ГАЗ-3507 самосвал"/>
      <sheetName val="УРАЛ 375 гр. самосвал"/>
      <sheetName val="ЗИЛ-131 самосвал"/>
      <sheetName val="ЗИЛ-131 гр.сед. тяг. ОДАЗ 9357"/>
      <sheetName val="МАЗ-5432 А5 гр. сед. тяг.ОДАЗ"/>
      <sheetName val="МАЗ-5432 А5 гр.сед.тяг. полуп.б"/>
      <sheetName val="МАЗ-6422 05-022 гр. сед.тяг."/>
      <sheetName val="МАЗ-6422 05-022 гр.сед.тяг с пр"/>
      <sheetName val="КАМАЗ 4310 гр. бортовой"/>
      <sheetName val="МАЗ 5334 гр. бортовой"/>
      <sheetName val="ЗИЛ 131 гр. бортовой"/>
      <sheetName val="ЗИЛ 130 гр. бортовой"/>
      <sheetName val="ГАЗ 53 гр. бортовой"/>
      <sheetName val="УАЗ 3303 гр. бортовой"/>
      <sheetName val="УАЗ 390945-421 гр. пассаж тент."/>
      <sheetName val="УРАЛ 375 гр. фургон"/>
      <sheetName val="ЗИЛ 131 гр. фургон"/>
      <sheetName val="ГАЗ 53 Авар.-рем."/>
      <sheetName val="ЗИЛ 157 гр. фургон"/>
      <sheetName val="УАЗ 390902 гр. пас. фургон"/>
      <sheetName val="ГАЗ 2705-541 гр.пас.фургон"/>
      <sheetName val="ЗИЛ 431412 гр. полив. цистер."/>
      <sheetName val="ГАЗ 53 КО503Б ГСМ 9234"/>
      <sheetName val="ГАЗ 53 КО503Б гр. спец. вакуу"/>
      <sheetName val="МАЗ 492143 390 гр. спец. вакуум"/>
      <sheetName val="ЗИЛ 131 ВС-222-01 гр. вышка"/>
      <sheetName val="МАЗ 5902 А2 гр. мусоровоз"/>
      <sheetName val="ЗИЛ АГП22 гр. вышка"/>
      <sheetName val="КИА Сорента легк. джип"/>
      <sheetName val="КИА РИО легк. седан"/>
      <sheetName val="ГАЗ 2410 легк. седан"/>
      <sheetName val="Фольксваген автобус"/>
      <sheetName val="ГАЗ 2217-5244 автобус"/>
      <sheetName val="ПАЗ-3205-30 автобус вагон"/>
      <sheetName val="МАЗ 641808 061 груз. спец. лес."/>
      <sheetName val="МАЗ 641808 061 гр. сп лес с пр "/>
      <sheetName val="КАМАЗ 53215 КС45717К-1 гр. кран"/>
      <sheetName val="ЗИЛ 133ГЯ КС-3575 гр. кран"/>
    </sheetNames>
    <sheetDataSet>
      <sheetData sheetId="10">
        <row r="36">
          <cell r="M36">
            <v>75957.57982712059</v>
          </cell>
        </row>
        <row r="39">
          <cell r="N39">
            <v>9755.60143147613</v>
          </cell>
        </row>
      </sheetData>
      <sheetData sheetId="23">
        <row r="36">
          <cell r="M36">
            <v>68935.13558216508</v>
          </cell>
        </row>
        <row r="39">
          <cell r="N39">
            <v>7224.174157296474</v>
          </cell>
        </row>
      </sheetData>
      <sheetData sheetId="29">
        <row r="36">
          <cell r="L36">
            <v>71388.68467158887</v>
          </cell>
        </row>
        <row r="39">
          <cell r="M39">
            <v>5003.3522813906675</v>
          </cell>
        </row>
        <row r="42">
          <cell r="N42">
            <v>4109.1225</v>
          </cell>
        </row>
      </sheetData>
      <sheetData sheetId="40">
        <row r="36">
          <cell r="M36">
            <v>75035.59942291789</v>
          </cell>
        </row>
        <row r="39">
          <cell r="N39">
            <v>6559.762120759954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топливо"/>
      <sheetName val="Цены на матер."/>
      <sheetName val="Бензопила"/>
      <sheetName val="Бензокоса"/>
      <sheetName val="Бензорез"/>
      <sheetName val="Каток"/>
      <sheetName val="Компрессор ПКС 5,25"/>
      <sheetName val="Сварочный агрегат АДД-4001У1"/>
      <sheetName val="Сварочный генератор SDMO VX220"/>
      <sheetName val="Сварочный генератор Wagt 220 DS"/>
      <sheetName val="Мотопомпа"/>
      <sheetName val="Свар. генератор Endress ESE-804"/>
    </sheetNames>
    <sheetDataSet>
      <sheetData sheetId="3">
        <row r="69">
          <cell r="C69">
            <v>88900</v>
          </cell>
        </row>
      </sheetData>
      <sheetData sheetId="5">
        <row r="23">
          <cell r="C23">
            <v>114285</v>
          </cell>
        </row>
      </sheetData>
      <sheetData sheetId="8">
        <row r="23">
          <cell r="C23">
            <v>115875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77"/>
  <sheetViews>
    <sheetView tabSelected="1" zoomScale="130" zoomScaleNormal="130" zoomScalePageLayoutView="0" workbookViewId="0" topLeftCell="A163">
      <selection activeCell="E168" sqref="E168"/>
    </sheetView>
  </sheetViews>
  <sheetFormatPr defaultColWidth="9.140625" defaultRowHeight="12.75"/>
  <cols>
    <col min="1" max="1" width="4.421875" style="0" customWidth="1"/>
    <col min="2" max="2" width="39.421875" style="0" customWidth="1"/>
    <col min="3" max="3" width="21.57421875" style="0" customWidth="1"/>
    <col min="4" max="4" width="9.28125" style="0" customWidth="1"/>
    <col min="5" max="5" width="10.421875" style="0" customWidth="1"/>
    <col min="6" max="7" width="9.7109375" style="0" customWidth="1"/>
    <col min="8" max="8" width="8.140625" style="0" customWidth="1"/>
    <col min="9" max="9" width="39.00390625" style="0" customWidth="1"/>
    <col min="10" max="10" width="15.140625" style="0" customWidth="1"/>
    <col min="11" max="11" width="11.7109375" style="0" customWidth="1"/>
    <col min="12" max="12" width="11.421875" style="0" customWidth="1"/>
    <col min="13" max="13" width="10.421875" style="0" customWidth="1"/>
  </cols>
  <sheetData>
    <row r="1" spans="1:13" ht="19.5">
      <c r="A1" s="1"/>
      <c r="E1" s="3"/>
      <c r="F1" s="1" t="s">
        <v>0</v>
      </c>
      <c r="G1" s="1"/>
      <c r="H1" s="1"/>
      <c r="L1" s="3"/>
      <c r="M1" s="1"/>
    </row>
    <row r="2" spans="1:13" ht="15.75">
      <c r="A2" s="2"/>
      <c r="C2" s="31"/>
      <c r="D2" s="31"/>
      <c r="E2" s="31"/>
      <c r="F2" s="32" t="s">
        <v>1</v>
      </c>
      <c r="G2" s="32"/>
      <c r="H2" s="2"/>
      <c r="J2" s="31"/>
      <c r="K2" s="31"/>
      <c r="L2" s="31"/>
      <c r="M2" s="32"/>
    </row>
    <row r="3" spans="1:13" ht="27" customHeight="1">
      <c r="A3" s="2"/>
      <c r="C3" s="31"/>
      <c r="D3" s="31"/>
      <c r="E3" s="31"/>
      <c r="F3" s="2" t="s">
        <v>102</v>
      </c>
      <c r="G3" s="2"/>
      <c r="H3" s="2"/>
      <c r="J3" s="31"/>
      <c r="K3" s="31"/>
      <c r="L3" s="31"/>
      <c r="M3" s="2"/>
    </row>
    <row r="4" spans="1:13" ht="21.75" customHeight="1">
      <c r="A4" s="2"/>
      <c r="D4" s="72" t="s">
        <v>103</v>
      </c>
      <c r="E4" s="72"/>
      <c r="F4" s="72"/>
      <c r="G4" s="38"/>
      <c r="H4" s="2"/>
      <c r="K4" s="35"/>
      <c r="L4" s="35"/>
      <c r="M4" s="35"/>
    </row>
    <row r="5" spans="1:13" ht="20.25" customHeight="1">
      <c r="A5" s="2"/>
      <c r="D5" s="38"/>
      <c r="E5" s="38"/>
      <c r="F5" s="38"/>
      <c r="G5" s="38"/>
      <c r="H5" s="2"/>
      <c r="K5" s="38"/>
      <c r="L5" s="38"/>
      <c r="M5" s="38"/>
    </row>
    <row r="6" spans="1:3" ht="18.75">
      <c r="A6" s="33" t="s">
        <v>104</v>
      </c>
      <c r="B6" s="34"/>
      <c r="C6" s="34"/>
    </row>
    <row r="7" spans="1:3" ht="18.75">
      <c r="A7" s="33" t="s">
        <v>2</v>
      </c>
      <c r="B7" s="34"/>
      <c r="C7" s="34"/>
    </row>
    <row r="8" spans="1:5" ht="18.75">
      <c r="A8" s="33" t="s">
        <v>99</v>
      </c>
      <c r="B8" s="34"/>
      <c r="C8" s="34"/>
      <c r="D8" s="26"/>
      <c r="E8" s="26" t="s">
        <v>105</v>
      </c>
    </row>
    <row r="9" ht="15">
      <c r="A9" s="3"/>
    </row>
    <row r="10" spans="1:7" ht="15">
      <c r="A10" s="5"/>
      <c r="B10" s="55" t="s">
        <v>4</v>
      </c>
      <c r="C10" s="67" t="s">
        <v>5</v>
      </c>
      <c r="D10" s="67" t="s">
        <v>6</v>
      </c>
      <c r="E10" s="5" t="s">
        <v>7</v>
      </c>
      <c r="F10" s="5" t="s">
        <v>9</v>
      </c>
      <c r="G10" s="5" t="s">
        <v>9</v>
      </c>
    </row>
    <row r="11" spans="1:7" ht="15">
      <c r="A11" s="6" t="s">
        <v>3</v>
      </c>
      <c r="B11" s="59"/>
      <c r="C11" s="67"/>
      <c r="D11" s="67"/>
      <c r="E11" s="8">
        <v>0.2</v>
      </c>
      <c r="F11" s="6" t="s">
        <v>7</v>
      </c>
      <c r="G11" s="6" t="s">
        <v>7</v>
      </c>
    </row>
    <row r="12" spans="1:7" ht="15" customHeight="1">
      <c r="A12" s="7"/>
      <c r="B12" s="56"/>
      <c r="C12" s="67"/>
      <c r="D12" s="67"/>
      <c r="E12" s="9" t="s">
        <v>8</v>
      </c>
      <c r="F12" s="9" t="s">
        <v>8</v>
      </c>
      <c r="G12" s="9" t="s">
        <v>101</v>
      </c>
    </row>
    <row r="13" spans="1:7" ht="16.5" customHeight="1">
      <c r="A13" s="67">
        <v>1</v>
      </c>
      <c r="B13" s="68" t="s">
        <v>19</v>
      </c>
      <c r="C13" s="10" t="s">
        <v>52</v>
      </c>
      <c r="D13" s="29">
        <f>'[1]Фольксваген автобус'!$M$36</f>
        <v>119170.38008285759</v>
      </c>
      <c r="E13" s="27">
        <f>D13*20%</f>
        <v>23834.07601657152</v>
      </c>
      <c r="F13" s="28">
        <f>ROUND(D13+E13,-2)</f>
        <v>143000</v>
      </c>
      <c r="G13" s="50">
        <f>F13/10000</f>
        <v>14.3</v>
      </c>
    </row>
    <row r="14" spans="1:7" ht="15" customHeight="1">
      <c r="A14" s="67"/>
      <c r="B14" s="68"/>
      <c r="C14" s="10" t="s">
        <v>51</v>
      </c>
      <c r="D14" s="29">
        <f>'[1]Фольксваген автобус'!$N$39</f>
        <v>2628.760312589167</v>
      </c>
      <c r="E14" s="27">
        <f aca="true" t="shared" si="0" ref="E14:E30">D14*20%</f>
        <v>525.7520625178335</v>
      </c>
      <c r="F14" s="28">
        <f>ROUND(D14+E14,-2)</f>
        <v>3200</v>
      </c>
      <c r="G14" s="50">
        <f aca="true" t="shared" si="1" ref="G14:G82">F14/10000</f>
        <v>0.32</v>
      </c>
    </row>
    <row r="15" spans="1:7" ht="18.75" customHeight="1">
      <c r="A15" s="55">
        <v>2</v>
      </c>
      <c r="B15" s="57" t="s">
        <v>88</v>
      </c>
      <c r="C15" s="10" t="s">
        <v>52</v>
      </c>
      <c r="D15" s="29">
        <f>'[1]КИА Сорента легк. джип'!$M$36</f>
        <v>97780.27662814771</v>
      </c>
      <c r="E15" s="27">
        <f t="shared" si="0"/>
        <v>19556.055325629542</v>
      </c>
      <c r="F15" s="28">
        <f aca="true" t="shared" si="2" ref="F15:F78">ROUND(D15+E15,-2)</f>
        <v>117300</v>
      </c>
      <c r="G15" s="50">
        <f t="shared" si="1"/>
        <v>11.73</v>
      </c>
    </row>
    <row r="16" spans="1:7" ht="15" customHeight="1">
      <c r="A16" s="56"/>
      <c r="B16" s="58"/>
      <c r="C16" s="10" t="s">
        <v>51</v>
      </c>
      <c r="D16" s="29">
        <f>'[1]КИА Сорента легк. джип'!$N$39</f>
        <v>2799.790309702047</v>
      </c>
      <c r="E16" s="27">
        <f t="shared" si="0"/>
        <v>559.9580619404095</v>
      </c>
      <c r="F16" s="28">
        <f t="shared" si="2"/>
        <v>3400</v>
      </c>
      <c r="G16" s="50">
        <f t="shared" si="1"/>
        <v>0.34</v>
      </c>
    </row>
    <row r="17" spans="1:7" ht="17.25" customHeight="1">
      <c r="A17" s="55">
        <v>3</v>
      </c>
      <c r="B17" s="68" t="s">
        <v>95</v>
      </c>
      <c r="C17" s="10" t="s">
        <v>52</v>
      </c>
      <c r="D17" s="29">
        <f>'[1]КИА РИО легк. седан'!$M$36</f>
        <v>80409.44349779782</v>
      </c>
      <c r="E17" s="27">
        <f t="shared" si="0"/>
        <v>16081.888699559566</v>
      </c>
      <c r="F17" s="28">
        <f t="shared" si="2"/>
        <v>96500</v>
      </c>
      <c r="G17" s="50">
        <f t="shared" si="1"/>
        <v>9.65</v>
      </c>
    </row>
    <row r="18" spans="1:7" ht="15" customHeight="1">
      <c r="A18" s="56"/>
      <c r="B18" s="68"/>
      <c r="C18" s="10" t="s">
        <v>51</v>
      </c>
      <c r="D18" s="29">
        <f>'[1]КИА РИО легк. седан'!$N$39</f>
        <v>2221.7885306815506</v>
      </c>
      <c r="E18" s="27">
        <f t="shared" si="0"/>
        <v>444.3577061363101</v>
      </c>
      <c r="F18" s="28">
        <f t="shared" si="2"/>
        <v>2700</v>
      </c>
      <c r="G18" s="50">
        <f t="shared" si="1"/>
        <v>0.27</v>
      </c>
    </row>
    <row r="19" spans="1:13" ht="18" customHeight="1">
      <c r="A19" s="55">
        <v>4</v>
      </c>
      <c r="B19" s="57" t="s">
        <v>20</v>
      </c>
      <c r="C19" s="10" t="s">
        <v>52</v>
      </c>
      <c r="D19" s="29">
        <f>'[1]ГАЗ 2410 легк. седан'!$M$36</f>
        <v>66089.08799291198</v>
      </c>
      <c r="E19" s="27">
        <f t="shared" si="0"/>
        <v>13217.817598582398</v>
      </c>
      <c r="F19" s="28">
        <f t="shared" si="2"/>
        <v>79300</v>
      </c>
      <c r="G19" s="50">
        <f t="shared" si="1"/>
        <v>7.93</v>
      </c>
      <c r="H19" s="12"/>
      <c r="I19" s="18"/>
      <c r="J19" s="13"/>
      <c r="K19" s="14"/>
      <c r="L19" s="16"/>
      <c r="M19" s="15"/>
    </row>
    <row r="20" spans="1:13" ht="19.5" customHeight="1">
      <c r="A20" s="56"/>
      <c r="B20" s="58"/>
      <c r="C20" s="10" t="s">
        <v>51</v>
      </c>
      <c r="D20" s="29">
        <f>'[1]ГАЗ 2410 легк. седан'!$N$39</f>
        <v>3854.9006992724835</v>
      </c>
      <c r="E20" s="27">
        <f t="shared" si="0"/>
        <v>770.9801398544968</v>
      </c>
      <c r="F20" s="28">
        <f t="shared" si="2"/>
        <v>4600</v>
      </c>
      <c r="G20" s="50">
        <f t="shared" si="1"/>
        <v>0.46</v>
      </c>
      <c r="H20" s="12"/>
      <c r="I20" s="19"/>
      <c r="J20" s="13"/>
      <c r="K20" s="14"/>
      <c r="L20" s="16"/>
      <c r="M20" s="15"/>
    </row>
    <row r="21" spans="1:13" ht="19.5" customHeight="1">
      <c r="A21" s="55">
        <v>5</v>
      </c>
      <c r="B21" s="57" t="s">
        <v>21</v>
      </c>
      <c r="C21" s="10" t="s">
        <v>52</v>
      </c>
      <c r="D21" s="29">
        <f>'[1]ГАЗ 2217-5244 автобус'!$M$36</f>
        <v>83133.71608977999</v>
      </c>
      <c r="E21" s="27">
        <f t="shared" si="0"/>
        <v>16626.743217956</v>
      </c>
      <c r="F21" s="28">
        <f t="shared" si="2"/>
        <v>99800</v>
      </c>
      <c r="G21" s="50">
        <f t="shared" si="1"/>
        <v>9.98</v>
      </c>
      <c r="H21" s="12"/>
      <c r="I21" s="19"/>
      <c r="J21" s="13"/>
      <c r="K21" s="14"/>
      <c r="L21" s="16"/>
      <c r="M21" s="15"/>
    </row>
    <row r="22" spans="1:13" ht="15" customHeight="1">
      <c r="A22" s="56"/>
      <c r="B22" s="58"/>
      <c r="C22" s="10" t="s">
        <v>51</v>
      </c>
      <c r="D22" s="29">
        <f>'[1]ГАЗ 2217-5244 автобус'!$N$39</f>
        <v>2828.835921911797</v>
      </c>
      <c r="E22" s="27">
        <f t="shared" si="0"/>
        <v>565.7671843823595</v>
      </c>
      <c r="F22" s="28">
        <f t="shared" si="2"/>
        <v>3400</v>
      </c>
      <c r="G22" s="50">
        <f t="shared" si="1"/>
        <v>0.34</v>
      </c>
      <c r="H22" s="12"/>
      <c r="I22" s="17"/>
      <c r="J22" s="13"/>
      <c r="K22" s="14"/>
      <c r="L22" s="44"/>
      <c r="M22" s="15"/>
    </row>
    <row r="23" spans="1:13" ht="15" customHeight="1">
      <c r="A23" s="55">
        <v>6</v>
      </c>
      <c r="B23" s="68" t="s">
        <v>100</v>
      </c>
      <c r="C23" s="10" t="s">
        <v>52</v>
      </c>
      <c r="D23" s="29">
        <f>'[4]ПАЗ-3205-30 автобус вагон'!$M$36</f>
        <v>75035.59942291789</v>
      </c>
      <c r="E23" s="27">
        <f t="shared" si="0"/>
        <v>15007.119884583579</v>
      </c>
      <c r="F23" s="28">
        <f t="shared" si="2"/>
        <v>90000</v>
      </c>
      <c r="G23" s="50">
        <f t="shared" si="1"/>
        <v>9</v>
      </c>
      <c r="H23" s="12"/>
      <c r="I23" s="17"/>
      <c r="J23" s="13"/>
      <c r="K23" s="14"/>
      <c r="L23" s="44"/>
      <c r="M23" s="15"/>
    </row>
    <row r="24" spans="1:13" ht="15" customHeight="1">
      <c r="A24" s="56"/>
      <c r="B24" s="68"/>
      <c r="C24" s="10" t="s">
        <v>51</v>
      </c>
      <c r="D24" s="29">
        <f>'[4]ПАЗ-3205-30 автобус вагон'!$N$39</f>
        <v>6559.762120759954</v>
      </c>
      <c r="E24" s="27">
        <f t="shared" si="0"/>
        <v>1311.952424151991</v>
      </c>
      <c r="F24" s="28">
        <f t="shared" si="2"/>
        <v>7900</v>
      </c>
      <c r="G24" s="50">
        <f t="shared" si="1"/>
        <v>0.79</v>
      </c>
      <c r="H24" s="12"/>
      <c r="I24" s="17"/>
      <c r="J24" s="13"/>
      <c r="K24" s="14"/>
      <c r="L24" s="44"/>
      <c r="M24" s="15"/>
    </row>
    <row r="25" spans="1:13" ht="18.75" customHeight="1">
      <c r="A25" s="55">
        <v>7</v>
      </c>
      <c r="B25" s="57" t="s">
        <v>11</v>
      </c>
      <c r="C25" s="10" t="s">
        <v>52</v>
      </c>
      <c r="D25" s="29">
        <f>'[1]ГАЗ 2705-541 гр.пас.фургон'!$M$36</f>
        <v>79100.5914916713</v>
      </c>
      <c r="E25" s="27">
        <f t="shared" si="0"/>
        <v>15820.118298334259</v>
      </c>
      <c r="F25" s="28">
        <f t="shared" si="2"/>
        <v>94900</v>
      </c>
      <c r="G25" s="50">
        <f t="shared" si="1"/>
        <v>9.49</v>
      </c>
      <c r="H25" s="12"/>
      <c r="I25" s="49"/>
      <c r="J25" s="46"/>
      <c r="K25" s="46"/>
      <c r="L25" s="44"/>
      <c r="M25" s="44"/>
    </row>
    <row r="26" spans="1:13" ht="16.5" customHeight="1">
      <c r="A26" s="56"/>
      <c r="B26" s="58"/>
      <c r="C26" s="10" t="s">
        <v>51</v>
      </c>
      <c r="D26" s="29">
        <f>'[1]ГАЗ 2705-541 гр.пас.фургон'!$N$39</f>
        <v>4096.046598795406</v>
      </c>
      <c r="E26" s="27">
        <f t="shared" si="0"/>
        <v>819.2093197590812</v>
      </c>
      <c r="F26" s="28">
        <f t="shared" si="2"/>
        <v>4900</v>
      </c>
      <c r="G26" s="50">
        <f t="shared" si="1"/>
        <v>0.49</v>
      </c>
      <c r="H26" s="12"/>
      <c r="I26" s="44"/>
      <c r="J26" s="44"/>
      <c r="K26" s="44"/>
      <c r="L26" s="44"/>
      <c r="M26" s="44"/>
    </row>
    <row r="27" spans="1:13" ht="18" customHeight="1">
      <c r="A27" s="55">
        <v>8</v>
      </c>
      <c r="B27" s="57" t="s">
        <v>13</v>
      </c>
      <c r="C27" s="10" t="s">
        <v>52</v>
      </c>
      <c r="D27" s="29">
        <f>'[1]УАЗ 390902 гр. пас. фургон'!$M$36</f>
        <v>73941.83245941321</v>
      </c>
      <c r="E27" s="27">
        <f t="shared" si="0"/>
        <v>14788.366491882643</v>
      </c>
      <c r="F27" s="28">
        <f t="shared" si="2"/>
        <v>88700</v>
      </c>
      <c r="G27" s="50">
        <f t="shared" si="1"/>
        <v>8.87</v>
      </c>
      <c r="H27" s="12"/>
      <c r="I27" s="48"/>
      <c r="J27" s="44"/>
      <c r="K27" s="44"/>
      <c r="L27" s="44"/>
      <c r="M27" s="44"/>
    </row>
    <row r="28" spans="1:8" ht="15" customHeight="1">
      <c r="A28" s="56"/>
      <c r="B28" s="69"/>
      <c r="C28" s="10" t="s">
        <v>51</v>
      </c>
      <c r="D28" s="29">
        <f>'[1]УАЗ 390902 гр. пас. фургон'!$N$39</f>
        <v>3441.273692556807</v>
      </c>
      <c r="E28" s="27">
        <f t="shared" si="0"/>
        <v>688.2547385113614</v>
      </c>
      <c r="F28" s="28">
        <f t="shared" si="2"/>
        <v>4100</v>
      </c>
      <c r="G28" s="50">
        <f t="shared" si="1"/>
        <v>0.41</v>
      </c>
      <c r="H28" s="12"/>
    </row>
    <row r="29" spans="1:8" ht="15" customHeight="1">
      <c r="A29" s="55">
        <v>9</v>
      </c>
      <c r="B29" s="57" t="s">
        <v>89</v>
      </c>
      <c r="C29" s="10" t="s">
        <v>52</v>
      </c>
      <c r="D29" s="29">
        <f>'[1]УАЗ 390945-421 гр. пассаж'!$M$36</f>
        <v>76616.96208340576</v>
      </c>
      <c r="E29" s="27">
        <f t="shared" si="0"/>
        <v>15323.392416681152</v>
      </c>
      <c r="F29" s="28">
        <f t="shared" si="2"/>
        <v>91900</v>
      </c>
      <c r="G29" s="50">
        <f t="shared" si="1"/>
        <v>9.19</v>
      </c>
      <c r="H29" s="12"/>
    </row>
    <row r="30" spans="1:8" ht="15" customHeight="1">
      <c r="A30" s="56"/>
      <c r="B30" s="58"/>
      <c r="C30" s="10" t="s">
        <v>51</v>
      </c>
      <c r="D30" s="29">
        <f>'[1]УАЗ 390945-421 гр. пассаж'!$N$39</f>
        <v>3263.651919359958</v>
      </c>
      <c r="E30" s="27">
        <f t="shared" si="0"/>
        <v>652.7303838719916</v>
      </c>
      <c r="F30" s="28">
        <f t="shared" si="2"/>
        <v>3900</v>
      </c>
      <c r="G30" s="50">
        <f t="shared" si="1"/>
        <v>0.39</v>
      </c>
      <c r="H30" s="12"/>
    </row>
    <row r="31" spans="1:8" ht="16.5" customHeight="1">
      <c r="A31" s="55">
        <v>10</v>
      </c>
      <c r="B31" s="57" t="s">
        <v>22</v>
      </c>
      <c r="C31" s="10" t="s">
        <v>52</v>
      </c>
      <c r="D31" s="29">
        <f>'[1]УАЗ 3303 гр. бортовой'!$M$36</f>
        <v>64842.12406851743</v>
      </c>
      <c r="E31" s="27">
        <f aca="true" t="shared" si="3" ref="E31:E154">D31*20%</f>
        <v>12968.424813703487</v>
      </c>
      <c r="F31" s="28">
        <f t="shared" si="2"/>
        <v>77800</v>
      </c>
      <c r="G31" s="50">
        <f t="shared" si="1"/>
        <v>7.78</v>
      </c>
      <c r="H31" s="12"/>
    </row>
    <row r="32" spans="1:8" ht="15.75" customHeight="1">
      <c r="A32" s="56"/>
      <c r="B32" s="58"/>
      <c r="C32" s="10" t="s">
        <v>51</v>
      </c>
      <c r="D32" s="29">
        <f>'[1]УАЗ 3303 гр. бортовой'!$N$39</f>
        <v>3671.082187478519</v>
      </c>
      <c r="E32" s="27">
        <f t="shared" si="3"/>
        <v>734.2164374957038</v>
      </c>
      <c r="F32" s="28">
        <f t="shared" si="2"/>
        <v>4400</v>
      </c>
      <c r="G32" s="50">
        <f t="shared" si="1"/>
        <v>0.44</v>
      </c>
      <c r="H32" s="12"/>
    </row>
    <row r="33" spans="1:8" ht="17.25" customHeight="1">
      <c r="A33" s="55">
        <v>11</v>
      </c>
      <c r="B33" s="65" t="s">
        <v>23</v>
      </c>
      <c r="C33" s="10" t="s">
        <v>52</v>
      </c>
      <c r="D33" s="30">
        <f>'[1]ГАЗ 53 гр. бортовой'!$M$36</f>
        <v>69206.49780389841</v>
      </c>
      <c r="E33" s="27">
        <f t="shared" si="3"/>
        <v>13841.299560779684</v>
      </c>
      <c r="F33" s="28">
        <f t="shared" si="2"/>
        <v>83000</v>
      </c>
      <c r="G33" s="50">
        <f t="shared" si="1"/>
        <v>8.3</v>
      </c>
      <c r="H33" s="12"/>
    </row>
    <row r="34" spans="1:8" ht="15.75" customHeight="1">
      <c r="A34" s="56"/>
      <c r="B34" s="66"/>
      <c r="C34" s="10" t="s">
        <v>51</v>
      </c>
      <c r="D34" s="29">
        <f>'[1]ГАЗ 53 гр. бортовой'!$N$39</f>
        <v>6087.544753089154</v>
      </c>
      <c r="E34" s="27">
        <f t="shared" si="3"/>
        <v>1217.5089506178308</v>
      </c>
      <c r="F34" s="28">
        <f t="shared" si="2"/>
        <v>7300</v>
      </c>
      <c r="G34" s="50">
        <f t="shared" si="1"/>
        <v>0.73</v>
      </c>
      <c r="H34" s="12"/>
    </row>
    <row r="35" spans="1:8" ht="16.5" customHeight="1">
      <c r="A35" s="55">
        <v>12</v>
      </c>
      <c r="B35" s="52" t="s">
        <v>24</v>
      </c>
      <c r="C35" s="10" t="s">
        <v>52</v>
      </c>
      <c r="D35" s="29">
        <f>'[1]ЗИЛ 130 гр. бортовой'!$M$36</f>
        <v>69206.49780389841</v>
      </c>
      <c r="E35" s="27">
        <f t="shared" si="3"/>
        <v>13841.299560779684</v>
      </c>
      <c r="F35" s="28">
        <f t="shared" si="2"/>
        <v>83000</v>
      </c>
      <c r="G35" s="50">
        <f t="shared" si="1"/>
        <v>8.3</v>
      </c>
      <c r="H35" s="12"/>
    </row>
    <row r="36" spans="1:8" ht="15.75" customHeight="1">
      <c r="A36" s="56"/>
      <c r="B36" s="54"/>
      <c r="C36" s="10" t="s">
        <v>51</v>
      </c>
      <c r="D36" s="29">
        <f>'[1]ЗИЛ 130 гр. бортовой'!$N$39</f>
        <v>7291.333287745298</v>
      </c>
      <c r="E36" s="27">
        <f t="shared" si="3"/>
        <v>1458.2666575490596</v>
      </c>
      <c r="F36" s="28">
        <f t="shared" si="2"/>
        <v>8700</v>
      </c>
      <c r="G36" s="50">
        <f t="shared" si="1"/>
        <v>0.87</v>
      </c>
      <c r="H36" s="12"/>
    </row>
    <row r="37" spans="1:8" ht="18.75" customHeight="1">
      <c r="A37" s="55">
        <v>13</v>
      </c>
      <c r="B37" s="52" t="s">
        <v>25</v>
      </c>
      <c r="C37" s="10" t="s">
        <v>52</v>
      </c>
      <c r="D37" s="29">
        <f>'[1]ЗИЛ 131 гр. бортовой'!$M$36</f>
        <v>71388.68467158887</v>
      </c>
      <c r="E37" s="27">
        <f t="shared" si="3"/>
        <v>14277.736934317774</v>
      </c>
      <c r="F37" s="28">
        <f t="shared" si="2"/>
        <v>85700</v>
      </c>
      <c r="G37" s="50">
        <f t="shared" si="1"/>
        <v>8.57</v>
      </c>
      <c r="H37" s="12"/>
    </row>
    <row r="38" spans="1:8" ht="15.75" customHeight="1">
      <c r="A38" s="56"/>
      <c r="B38" s="54"/>
      <c r="C38" s="10" t="s">
        <v>51</v>
      </c>
      <c r="D38" s="29">
        <f>'[1]ЗИЛ 131 гр. бортовой'!$N$39</f>
        <v>8547.629878690883</v>
      </c>
      <c r="E38" s="27">
        <f t="shared" si="3"/>
        <v>1709.5259757381766</v>
      </c>
      <c r="F38" s="28">
        <f t="shared" si="2"/>
        <v>10300</v>
      </c>
      <c r="G38" s="50">
        <f t="shared" si="1"/>
        <v>1.03</v>
      </c>
      <c r="H38" s="12"/>
    </row>
    <row r="39" spans="1:8" ht="18.75" customHeight="1">
      <c r="A39" s="55">
        <v>14</v>
      </c>
      <c r="B39" s="52" t="s">
        <v>26</v>
      </c>
      <c r="C39" s="10" t="s">
        <v>52</v>
      </c>
      <c r="D39" s="29">
        <f>'[1]КАМАЗ 4310 гр. бортовой'!$M$36</f>
        <v>77055.7636236466</v>
      </c>
      <c r="E39" s="27">
        <f t="shared" si="3"/>
        <v>15411.152724729322</v>
      </c>
      <c r="F39" s="28">
        <f t="shared" si="2"/>
        <v>92500</v>
      </c>
      <c r="G39" s="50">
        <f t="shared" si="1"/>
        <v>9.25</v>
      </c>
      <c r="H39" s="12"/>
    </row>
    <row r="40" spans="1:8" ht="15.75" customHeight="1">
      <c r="A40" s="56"/>
      <c r="B40" s="54"/>
      <c r="C40" s="10" t="s">
        <v>51</v>
      </c>
      <c r="D40" s="29">
        <f>'[1]КАМАЗ 4310 гр. бортовой'!$N$39</f>
        <v>9084.285625142018</v>
      </c>
      <c r="E40" s="27">
        <f t="shared" si="3"/>
        <v>1816.8571250284037</v>
      </c>
      <c r="F40" s="28">
        <f t="shared" si="2"/>
        <v>10900</v>
      </c>
      <c r="G40" s="50">
        <f t="shared" si="1"/>
        <v>1.09</v>
      </c>
      <c r="H40" s="12"/>
    </row>
    <row r="41" spans="1:8" ht="19.5" customHeight="1">
      <c r="A41" s="55">
        <v>15</v>
      </c>
      <c r="B41" s="52" t="s">
        <v>27</v>
      </c>
      <c r="C41" s="10" t="s">
        <v>52</v>
      </c>
      <c r="D41" s="30">
        <f>'[1]ГАЗ-3507 самосвал'!$M$39</f>
        <v>71388.68467158887</v>
      </c>
      <c r="E41" s="27">
        <f t="shared" si="3"/>
        <v>14277.736934317774</v>
      </c>
      <c r="F41" s="28">
        <f t="shared" si="2"/>
        <v>85700</v>
      </c>
      <c r="G41" s="50">
        <f t="shared" si="1"/>
        <v>8.57</v>
      </c>
      <c r="H41" s="12"/>
    </row>
    <row r="42" spans="1:8" ht="17.25" customHeight="1">
      <c r="A42" s="56"/>
      <c r="B42" s="54"/>
      <c r="C42" s="10" t="s">
        <v>51</v>
      </c>
      <c r="D42" s="29">
        <f>'[1]ГАЗ-3507 самосвал'!$N$42</f>
        <v>7203.682627967928</v>
      </c>
      <c r="E42" s="27">
        <f t="shared" si="3"/>
        <v>1440.7365255935856</v>
      </c>
      <c r="F42" s="28">
        <f t="shared" si="2"/>
        <v>8600</v>
      </c>
      <c r="G42" s="50">
        <f t="shared" si="1"/>
        <v>0.86</v>
      </c>
      <c r="H42" s="12"/>
    </row>
    <row r="43" spans="1:8" ht="18" customHeight="1">
      <c r="A43" s="55">
        <v>16</v>
      </c>
      <c r="B43" s="52" t="s">
        <v>28</v>
      </c>
      <c r="C43" s="10" t="s">
        <v>52</v>
      </c>
      <c r="D43" s="41">
        <f>'[1]ЗИЛ-131 самосвал'!$M$39</f>
        <v>79232.42464481539</v>
      </c>
      <c r="E43" s="27">
        <f t="shared" si="3"/>
        <v>15846.484928963078</v>
      </c>
      <c r="F43" s="28">
        <f t="shared" si="2"/>
        <v>95100</v>
      </c>
      <c r="G43" s="50">
        <f t="shared" si="1"/>
        <v>9.51</v>
      </c>
      <c r="H43" s="12"/>
    </row>
    <row r="44" spans="1:8" ht="15.75" customHeight="1">
      <c r="A44" s="56"/>
      <c r="B44" s="54"/>
      <c r="C44" s="10" t="s">
        <v>51</v>
      </c>
      <c r="D44" s="29">
        <f>'[1]ЗИЛ-131 самосвал'!$N$42</f>
        <v>8896.023504200752</v>
      </c>
      <c r="E44" s="27">
        <f t="shared" si="3"/>
        <v>1779.2047008401505</v>
      </c>
      <c r="F44" s="28">
        <f t="shared" si="2"/>
        <v>10700</v>
      </c>
      <c r="G44" s="50">
        <f t="shared" si="1"/>
        <v>1.07</v>
      </c>
      <c r="H44" s="12"/>
    </row>
    <row r="45" spans="1:8" ht="18" customHeight="1">
      <c r="A45" s="55">
        <v>17</v>
      </c>
      <c r="B45" s="52" t="s">
        <v>29</v>
      </c>
      <c r="C45" s="10" t="s">
        <v>52</v>
      </c>
      <c r="D45" s="29">
        <f>'[1]КАМАЗ самосвал'!$M$39</f>
        <v>80357.5452651628</v>
      </c>
      <c r="E45" s="27">
        <f t="shared" si="3"/>
        <v>16071.509053032561</v>
      </c>
      <c r="F45" s="28">
        <f t="shared" si="2"/>
        <v>96400</v>
      </c>
      <c r="G45" s="50">
        <f t="shared" si="1"/>
        <v>9.64</v>
      </c>
      <c r="H45" s="12"/>
    </row>
    <row r="46" spans="1:8" ht="17.25" customHeight="1">
      <c r="A46" s="56"/>
      <c r="B46" s="54"/>
      <c r="C46" s="10" t="s">
        <v>51</v>
      </c>
      <c r="D46" s="29">
        <f>'[1]КАМАЗ самосвал'!$N$42</f>
        <v>9051.869305702614</v>
      </c>
      <c r="E46" s="27">
        <f t="shared" si="3"/>
        <v>1810.3738611405229</v>
      </c>
      <c r="F46" s="28">
        <f t="shared" si="2"/>
        <v>10900</v>
      </c>
      <c r="G46" s="50">
        <f t="shared" si="1"/>
        <v>1.09</v>
      </c>
      <c r="H46" s="12"/>
    </row>
    <row r="47" spans="1:8" ht="21" customHeight="1">
      <c r="A47" s="55">
        <v>18</v>
      </c>
      <c r="B47" s="52" t="s">
        <v>92</v>
      </c>
      <c r="C47" s="10" t="s">
        <v>52</v>
      </c>
      <c r="D47" s="29">
        <f>'[1]КАМАЗ самосвал с приц'!$M$39</f>
        <v>80357.5452651628</v>
      </c>
      <c r="E47" s="27">
        <f t="shared" si="3"/>
        <v>16071.509053032561</v>
      </c>
      <c r="F47" s="28">
        <f t="shared" si="2"/>
        <v>96400</v>
      </c>
      <c r="G47" s="50">
        <f t="shared" si="1"/>
        <v>9.64</v>
      </c>
      <c r="H47" s="12"/>
    </row>
    <row r="48" spans="1:8" ht="17.25" customHeight="1">
      <c r="A48" s="56"/>
      <c r="B48" s="54"/>
      <c r="C48" s="10" t="s">
        <v>51</v>
      </c>
      <c r="D48" s="29">
        <f>'[1]КАМАЗ самосвал с приц'!$N$42</f>
        <v>11387.897664937678</v>
      </c>
      <c r="E48" s="27">
        <f t="shared" si="3"/>
        <v>2277.579532987536</v>
      </c>
      <c r="F48" s="28">
        <f t="shared" si="2"/>
        <v>13700</v>
      </c>
      <c r="G48" s="50">
        <f t="shared" si="1"/>
        <v>1.37</v>
      </c>
      <c r="H48" s="12"/>
    </row>
    <row r="49" spans="1:8" ht="17.25" customHeight="1">
      <c r="A49" s="55">
        <v>19</v>
      </c>
      <c r="B49" s="52" t="s">
        <v>32</v>
      </c>
      <c r="C49" s="10" t="s">
        <v>52</v>
      </c>
      <c r="D49" s="29">
        <f>'[1]МАЗ-5516А8-345 самосвал'!$M$39</f>
        <v>118227.48204695439</v>
      </c>
      <c r="E49" s="27">
        <f t="shared" si="3"/>
        <v>23645.49640939088</v>
      </c>
      <c r="F49" s="28">
        <f t="shared" si="2"/>
        <v>141900</v>
      </c>
      <c r="G49" s="50">
        <f t="shared" si="1"/>
        <v>14.19</v>
      </c>
      <c r="H49" s="12"/>
    </row>
    <row r="50" spans="1:8" ht="15.75" customHeight="1">
      <c r="A50" s="56"/>
      <c r="B50" s="54"/>
      <c r="C50" s="10" t="s">
        <v>51</v>
      </c>
      <c r="D50" s="29">
        <f>'[1]МАЗ-5516А8-345 самосвал'!$N$42</f>
        <v>10311.931996475125</v>
      </c>
      <c r="E50" s="27">
        <f t="shared" si="3"/>
        <v>2062.386399295025</v>
      </c>
      <c r="F50" s="28">
        <f t="shared" si="2"/>
        <v>12400</v>
      </c>
      <c r="G50" s="50">
        <f t="shared" si="1"/>
        <v>1.24</v>
      </c>
      <c r="H50" s="12"/>
    </row>
    <row r="51" spans="1:8" ht="18" customHeight="1">
      <c r="A51" s="55">
        <v>20</v>
      </c>
      <c r="B51" s="52" t="s">
        <v>30</v>
      </c>
      <c r="C51" s="10" t="s">
        <v>52</v>
      </c>
      <c r="D51" s="29">
        <f>'[1]МАЗ-5516А8-345 самосвал с приц '!$N$39</f>
        <v>129718.2044290884</v>
      </c>
      <c r="E51" s="27">
        <f t="shared" si="3"/>
        <v>25943.64088581768</v>
      </c>
      <c r="F51" s="28">
        <f t="shared" si="2"/>
        <v>155700</v>
      </c>
      <c r="G51" s="50">
        <f t="shared" si="1"/>
        <v>15.57</v>
      </c>
      <c r="H51" s="12"/>
    </row>
    <row r="52" spans="1:8" ht="14.25" customHeight="1">
      <c r="A52" s="56"/>
      <c r="B52" s="54"/>
      <c r="C52" s="10" t="s">
        <v>51</v>
      </c>
      <c r="D52" s="29">
        <f>'[1]МАЗ-5516А8-345 самосвал с приц '!$O$42</f>
        <v>14132.726703776198</v>
      </c>
      <c r="E52" s="27">
        <f t="shared" si="3"/>
        <v>2826.5453407552395</v>
      </c>
      <c r="F52" s="28">
        <f t="shared" si="2"/>
        <v>17000</v>
      </c>
      <c r="G52" s="50">
        <f t="shared" si="1"/>
        <v>1.7</v>
      </c>
      <c r="H52" s="12"/>
    </row>
    <row r="53" spans="1:8" ht="14.25" customHeight="1">
      <c r="A53" s="55">
        <v>21</v>
      </c>
      <c r="B53" s="52" t="s">
        <v>31</v>
      </c>
      <c r="C53" s="10" t="s">
        <v>52</v>
      </c>
      <c r="D53" s="29">
        <f>'[1]УРАЛ 375 гр. самосвал'!$M$39</f>
        <v>78495.35911131663</v>
      </c>
      <c r="E53" s="27">
        <f t="shared" si="3"/>
        <v>15699.071822263328</v>
      </c>
      <c r="F53" s="28">
        <f t="shared" si="2"/>
        <v>94200</v>
      </c>
      <c r="G53" s="50">
        <f t="shared" si="1"/>
        <v>9.42</v>
      </c>
      <c r="H53" s="12"/>
    </row>
    <row r="54" spans="1:8" ht="14.25" customHeight="1">
      <c r="A54" s="56"/>
      <c r="B54" s="54"/>
      <c r="C54" s="10" t="s">
        <v>51</v>
      </c>
      <c r="D54" s="29">
        <f>'[1]УРАЛ 375 гр. самосвал'!$N$42</f>
        <v>9470.79828076579</v>
      </c>
      <c r="E54" s="27">
        <f t="shared" si="3"/>
        <v>1894.159656153158</v>
      </c>
      <c r="F54" s="28">
        <f t="shared" si="2"/>
        <v>11400</v>
      </c>
      <c r="G54" s="50">
        <f t="shared" si="1"/>
        <v>1.14</v>
      </c>
      <c r="H54" s="12"/>
    </row>
    <row r="55" spans="1:8" ht="20.25" customHeight="1">
      <c r="A55" s="55">
        <v>22</v>
      </c>
      <c r="B55" s="52" t="s">
        <v>33</v>
      </c>
      <c r="C55" s="10" t="s">
        <v>52</v>
      </c>
      <c r="D55" s="29">
        <f>'[1]МАЗ-5432 А5 гр.сед.тяг. полуп.б'!$M$36</f>
        <v>117004.85112884025</v>
      </c>
      <c r="E55" s="27">
        <f t="shared" si="3"/>
        <v>23400.97022576805</v>
      </c>
      <c r="F55" s="28">
        <f t="shared" si="2"/>
        <v>140400</v>
      </c>
      <c r="G55" s="50">
        <f t="shared" si="1"/>
        <v>14.04</v>
      </c>
      <c r="H55" s="12"/>
    </row>
    <row r="56" spans="1:8" ht="20.25" customHeight="1">
      <c r="A56" s="56"/>
      <c r="B56" s="54"/>
      <c r="C56" s="10" t="s">
        <v>51</v>
      </c>
      <c r="D56" s="29">
        <f>'[1]МАЗ-5432 А5 гр.сед.тяг. полуп.б'!$N$39</f>
        <v>10787.495645917428</v>
      </c>
      <c r="E56" s="27">
        <f t="shared" si="3"/>
        <v>2157.499129183486</v>
      </c>
      <c r="F56" s="28">
        <f t="shared" si="2"/>
        <v>12900</v>
      </c>
      <c r="G56" s="50">
        <f t="shared" si="1"/>
        <v>1.29</v>
      </c>
      <c r="H56" s="12"/>
    </row>
    <row r="57" spans="1:8" ht="21" customHeight="1">
      <c r="A57" s="55">
        <v>23</v>
      </c>
      <c r="B57" s="52" t="s">
        <v>34</v>
      </c>
      <c r="C57" s="10" t="s">
        <v>52</v>
      </c>
      <c r="D57" s="29">
        <f>'[1]МАЗ-6422 05-022 гр. сед.тяг.'!$M$36</f>
        <v>112177.60231794765</v>
      </c>
      <c r="E57" s="27">
        <f t="shared" si="3"/>
        <v>22435.52046358953</v>
      </c>
      <c r="F57" s="28">
        <f t="shared" si="2"/>
        <v>134600</v>
      </c>
      <c r="G57" s="50">
        <f t="shared" si="1"/>
        <v>13.46</v>
      </c>
      <c r="H57" s="12"/>
    </row>
    <row r="58" spans="1:8" ht="21" customHeight="1">
      <c r="A58" s="56"/>
      <c r="B58" s="54"/>
      <c r="C58" s="10" t="s">
        <v>51</v>
      </c>
      <c r="D58" s="29">
        <f>'[1]МАЗ-6422 05-022 гр. сед.тяг.'!$N$39</f>
        <v>12298.656031063712</v>
      </c>
      <c r="E58" s="27">
        <f t="shared" si="3"/>
        <v>2459.7312062127426</v>
      </c>
      <c r="F58" s="28">
        <f t="shared" si="2"/>
        <v>14800</v>
      </c>
      <c r="G58" s="50">
        <f t="shared" si="1"/>
        <v>1.48</v>
      </c>
      <c r="H58" s="12"/>
    </row>
    <row r="59" spans="1:8" ht="19.5" customHeight="1">
      <c r="A59" s="55">
        <v>24</v>
      </c>
      <c r="B59" s="52" t="s">
        <v>35</v>
      </c>
      <c r="C59" s="10" t="s">
        <v>52</v>
      </c>
      <c r="D59" s="29">
        <f>'[1]МАЗ-6422 05-022 гр.сед.тяг с пр'!$M$36</f>
        <v>123575.90864549106</v>
      </c>
      <c r="E59" s="27">
        <f t="shared" si="3"/>
        <v>24715.181729098214</v>
      </c>
      <c r="F59" s="28">
        <f t="shared" si="2"/>
        <v>148300</v>
      </c>
      <c r="G59" s="50">
        <f t="shared" si="1"/>
        <v>14.83</v>
      </c>
      <c r="H59" s="12"/>
    </row>
    <row r="60" spans="1:8" ht="18.75" customHeight="1">
      <c r="A60" s="56"/>
      <c r="B60" s="54"/>
      <c r="C60" s="10" t="s">
        <v>51</v>
      </c>
      <c r="D60" s="29">
        <f>'[1]МАЗ-6422 05-022 гр.сед.тяг с пр'!$N$39</f>
        <v>13701.51988645853</v>
      </c>
      <c r="E60" s="27">
        <f t="shared" si="3"/>
        <v>2740.3039772917064</v>
      </c>
      <c r="F60" s="28">
        <f t="shared" si="2"/>
        <v>16400</v>
      </c>
      <c r="G60" s="50">
        <f t="shared" si="1"/>
        <v>1.64</v>
      </c>
      <c r="H60" s="12"/>
    </row>
    <row r="61" spans="1:8" ht="18.75" customHeight="1">
      <c r="A61" s="55">
        <v>25</v>
      </c>
      <c r="B61" s="52" t="s">
        <v>120</v>
      </c>
      <c r="C61" s="10" t="s">
        <v>52</v>
      </c>
      <c r="D61" s="29">
        <f>'[4]ЗИЛ-131 гр.сед. тяг. ОДАЗ 9357'!$M$36</f>
        <v>75957.57982712059</v>
      </c>
      <c r="E61" s="27">
        <f t="shared" si="3"/>
        <v>15191.515965424118</v>
      </c>
      <c r="F61" s="28">
        <f t="shared" si="2"/>
        <v>91100</v>
      </c>
      <c r="G61" s="50">
        <f t="shared" si="1"/>
        <v>9.11</v>
      </c>
      <c r="H61" s="12"/>
    </row>
    <row r="62" spans="1:8" ht="18.75" customHeight="1">
      <c r="A62" s="56"/>
      <c r="B62" s="54"/>
      <c r="C62" s="10" t="s">
        <v>51</v>
      </c>
      <c r="D62" s="29">
        <f>'[4]ЗИЛ-131 гр.сед. тяг. ОДАЗ 9357'!$N$39</f>
        <v>9755.60143147613</v>
      </c>
      <c r="E62" s="27">
        <f t="shared" si="3"/>
        <v>1951.1202862952262</v>
      </c>
      <c r="F62" s="28">
        <f t="shared" si="2"/>
        <v>11700</v>
      </c>
      <c r="G62" s="50">
        <f t="shared" si="1"/>
        <v>1.17</v>
      </c>
      <c r="H62" s="12"/>
    </row>
    <row r="63" spans="1:8" ht="18" customHeight="1">
      <c r="A63" s="55">
        <v>26</v>
      </c>
      <c r="B63" s="52" t="s">
        <v>36</v>
      </c>
      <c r="C63" s="10" t="s">
        <v>52</v>
      </c>
      <c r="D63" s="29">
        <f>'[1]УРАЛ 375 гр. фургон'!$M$36</f>
        <v>77788.3493530244</v>
      </c>
      <c r="E63" s="27">
        <f t="shared" si="3"/>
        <v>15557.669870604881</v>
      </c>
      <c r="F63" s="28">
        <f t="shared" si="2"/>
        <v>93300</v>
      </c>
      <c r="G63" s="50">
        <f t="shared" si="1"/>
        <v>9.33</v>
      </c>
      <c r="H63" s="12"/>
    </row>
    <row r="64" spans="1:8" ht="14.25" customHeight="1">
      <c r="A64" s="56"/>
      <c r="B64" s="54"/>
      <c r="C64" s="10" t="s">
        <v>51</v>
      </c>
      <c r="D64" s="29">
        <f>'[1]УРАЛ 375 гр. фургон'!$N$39</f>
        <v>9537.48376321294</v>
      </c>
      <c r="E64" s="27">
        <f t="shared" si="3"/>
        <v>1907.496752642588</v>
      </c>
      <c r="F64" s="28">
        <f t="shared" si="2"/>
        <v>11400</v>
      </c>
      <c r="G64" s="50">
        <f t="shared" si="1"/>
        <v>1.14</v>
      </c>
      <c r="H64" s="12"/>
    </row>
    <row r="65" spans="1:8" ht="19.5" customHeight="1">
      <c r="A65" s="55">
        <v>27</v>
      </c>
      <c r="B65" s="52" t="s">
        <v>37</v>
      </c>
      <c r="C65" s="10" t="s">
        <v>52</v>
      </c>
      <c r="D65" s="29">
        <f>'[1]ЗИЛ 157 гр. фургон'!$M$36</f>
        <v>71388.68467158887</v>
      </c>
      <c r="E65" s="27">
        <f t="shared" si="3"/>
        <v>14277.736934317774</v>
      </c>
      <c r="F65" s="28">
        <f t="shared" si="2"/>
        <v>85700</v>
      </c>
      <c r="G65" s="50">
        <f t="shared" si="1"/>
        <v>8.57</v>
      </c>
      <c r="H65" s="12"/>
    </row>
    <row r="66" spans="1:8" ht="14.25" customHeight="1">
      <c r="A66" s="56"/>
      <c r="B66" s="54"/>
      <c r="C66" s="10" t="s">
        <v>51</v>
      </c>
      <c r="D66" s="29">
        <f>'[1]ЗИЛ 157 гр. фургон'!$N$39</f>
        <v>8991.603606678924</v>
      </c>
      <c r="E66" s="27">
        <f t="shared" si="3"/>
        <v>1798.3207213357848</v>
      </c>
      <c r="F66" s="28">
        <f t="shared" si="2"/>
        <v>10800</v>
      </c>
      <c r="G66" s="50">
        <f t="shared" si="1"/>
        <v>1.08</v>
      </c>
      <c r="H66" s="12"/>
    </row>
    <row r="67" spans="1:8" ht="18" customHeight="1">
      <c r="A67" s="55">
        <v>28</v>
      </c>
      <c r="B67" s="52" t="s">
        <v>106</v>
      </c>
      <c r="C67" s="10" t="s">
        <v>52</v>
      </c>
      <c r="D67" s="29">
        <f>'[4]ЗИЛ 131 гр. фургон'!$M$36</f>
        <v>68935.13558216508</v>
      </c>
      <c r="E67" s="27">
        <f t="shared" si="3"/>
        <v>13787.027116433017</v>
      </c>
      <c r="F67" s="28">
        <f t="shared" si="2"/>
        <v>82700</v>
      </c>
      <c r="G67" s="50">
        <f t="shared" si="1"/>
        <v>8.27</v>
      </c>
      <c r="H67" s="12"/>
    </row>
    <row r="68" spans="1:8" ht="18" customHeight="1">
      <c r="A68" s="56"/>
      <c r="B68" s="70"/>
      <c r="C68" s="10" t="s">
        <v>51</v>
      </c>
      <c r="D68" s="29">
        <f>'[4]ЗИЛ 131 гр. фургон'!$N$39</f>
        <v>7224.174157296474</v>
      </c>
      <c r="E68" s="27">
        <f t="shared" si="3"/>
        <v>1444.834831459295</v>
      </c>
      <c r="F68" s="28">
        <f t="shared" si="2"/>
        <v>8700</v>
      </c>
      <c r="G68" s="50">
        <f t="shared" si="1"/>
        <v>0.87</v>
      </c>
      <c r="H68" s="12"/>
    </row>
    <row r="69" spans="1:8" ht="20.25" customHeight="1">
      <c r="A69" s="55">
        <v>29</v>
      </c>
      <c r="B69" s="52" t="s">
        <v>38</v>
      </c>
      <c r="C69" s="10" t="s">
        <v>52</v>
      </c>
      <c r="D69" s="29">
        <f>'[1]ГАЗ 53 Авар.-рем.'!$M$36</f>
        <v>71388.68467158887</v>
      </c>
      <c r="E69" s="27">
        <f t="shared" si="3"/>
        <v>14277.736934317774</v>
      </c>
      <c r="F69" s="28">
        <f t="shared" si="2"/>
        <v>85700</v>
      </c>
      <c r="G69" s="50">
        <f t="shared" si="1"/>
        <v>8.57</v>
      </c>
      <c r="H69" s="12"/>
    </row>
    <row r="70" spans="1:8" ht="14.25" customHeight="1">
      <c r="A70" s="56"/>
      <c r="B70" s="54"/>
      <c r="C70" s="10" t="s">
        <v>51</v>
      </c>
      <c r="D70" s="29">
        <f>'[1]ГАЗ 53 Авар.-рем.'!$N$39</f>
        <v>5082.4195657910695</v>
      </c>
      <c r="E70" s="27">
        <f t="shared" si="3"/>
        <v>1016.4839131582139</v>
      </c>
      <c r="F70" s="28">
        <f t="shared" si="2"/>
        <v>6100</v>
      </c>
      <c r="G70" s="50">
        <f t="shared" si="1"/>
        <v>0.61</v>
      </c>
      <c r="H70" s="12"/>
    </row>
    <row r="71" spans="1:8" ht="19.5" customHeight="1">
      <c r="A71" s="55">
        <v>30</v>
      </c>
      <c r="B71" s="52" t="s">
        <v>39</v>
      </c>
      <c r="C71" s="10" t="s">
        <v>52</v>
      </c>
      <c r="D71" s="29">
        <f>'[1]ЗИЛ 431412 гр. полив. цистер.'!$L$36</f>
        <v>73570.87153927938</v>
      </c>
      <c r="E71" s="27">
        <f t="shared" si="3"/>
        <v>14714.174307855877</v>
      </c>
      <c r="F71" s="28">
        <f t="shared" si="2"/>
        <v>88300</v>
      </c>
      <c r="G71" s="50">
        <f t="shared" si="1"/>
        <v>8.83</v>
      </c>
      <c r="H71" s="12"/>
    </row>
    <row r="72" spans="1:8" ht="19.5" customHeight="1">
      <c r="A72" s="59"/>
      <c r="B72" s="53"/>
      <c r="C72" s="10" t="s">
        <v>51</v>
      </c>
      <c r="D72" s="29">
        <f>'[1]ЗИЛ 431412 гр. полив. цистер.'!$M$39</f>
        <v>6890.077731079577</v>
      </c>
      <c r="E72" s="27">
        <f t="shared" si="3"/>
        <v>1378.0155462159155</v>
      </c>
      <c r="F72" s="28">
        <f t="shared" si="2"/>
        <v>8300</v>
      </c>
      <c r="G72" s="50">
        <f t="shared" si="1"/>
        <v>0.83</v>
      </c>
      <c r="H72" s="12"/>
    </row>
    <row r="73" spans="1:8" ht="27" customHeight="1">
      <c r="A73" s="56"/>
      <c r="B73" s="54"/>
      <c r="C73" s="10" t="s">
        <v>40</v>
      </c>
      <c r="D73" s="29">
        <f>'[1]ЗИЛ 431412 гр. полив. цистер.'!$N$42</f>
        <v>76405.731084</v>
      </c>
      <c r="E73" s="27">
        <f t="shared" si="3"/>
        <v>15281.1462168</v>
      </c>
      <c r="F73" s="28">
        <f t="shared" si="2"/>
        <v>91700</v>
      </c>
      <c r="G73" s="50">
        <f t="shared" si="1"/>
        <v>9.17</v>
      </c>
      <c r="H73" s="12"/>
    </row>
    <row r="74" spans="1:8" ht="17.25" customHeight="1">
      <c r="A74" s="55">
        <v>31</v>
      </c>
      <c r="B74" s="52" t="s">
        <v>107</v>
      </c>
      <c r="C74" s="10" t="s">
        <v>52</v>
      </c>
      <c r="D74" s="29">
        <f>'[1]ГАЗ 53 КО503Б гр. спец. вакуу'!$L$36</f>
        <v>71388.68467158887</v>
      </c>
      <c r="E74" s="27">
        <f t="shared" si="3"/>
        <v>14277.736934317774</v>
      </c>
      <c r="F74" s="28">
        <f t="shared" si="2"/>
        <v>85700</v>
      </c>
      <c r="G74" s="50">
        <f t="shared" si="1"/>
        <v>8.57</v>
      </c>
      <c r="H74" s="12"/>
    </row>
    <row r="75" spans="1:8" ht="18" customHeight="1">
      <c r="A75" s="59"/>
      <c r="B75" s="53"/>
      <c r="C75" s="10" t="s">
        <v>51</v>
      </c>
      <c r="D75" s="29">
        <f>'[1]ГАЗ 53 КО503Б гр. спец. вакуу'!$M$39</f>
        <v>5541.702118861042</v>
      </c>
      <c r="E75" s="27">
        <f t="shared" si="3"/>
        <v>1108.3404237722086</v>
      </c>
      <c r="F75" s="28">
        <f t="shared" si="2"/>
        <v>6700</v>
      </c>
      <c r="G75" s="50">
        <f t="shared" si="1"/>
        <v>0.67</v>
      </c>
      <c r="H75" s="12"/>
    </row>
    <row r="76" spans="1:8" ht="27" customHeight="1">
      <c r="A76" s="56"/>
      <c r="B76" s="54"/>
      <c r="C76" s="10" t="s">
        <v>41</v>
      </c>
      <c r="D76" s="29">
        <f>'[1]ГАЗ 53 КО503Б гр. спец. вакуу'!$N$42</f>
        <v>6214.195890000001</v>
      </c>
      <c r="E76" s="27">
        <f t="shared" si="3"/>
        <v>1242.8391780000002</v>
      </c>
      <c r="F76" s="28">
        <f t="shared" si="2"/>
        <v>7500</v>
      </c>
      <c r="G76" s="50">
        <f t="shared" si="1"/>
        <v>0.75</v>
      </c>
      <c r="H76" s="12"/>
    </row>
    <row r="77" spans="1:8" ht="19.5" customHeight="1">
      <c r="A77" s="55">
        <v>32</v>
      </c>
      <c r="B77" s="52" t="s">
        <v>108</v>
      </c>
      <c r="C77" s="10" t="s">
        <v>52</v>
      </c>
      <c r="D77" s="29">
        <f>'[4]ГАЗ 53 КО503Б ГСМ 9234'!$L$36</f>
        <v>71388.68467158887</v>
      </c>
      <c r="E77" s="27">
        <f t="shared" si="3"/>
        <v>14277.736934317774</v>
      </c>
      <c r="F77" s="28">
        <f t="shared" si="2"/>
        <v>85700</v>
      </c>
      <c r="G77" s="50">
        <f t="shared" si="1"/>
        <v>8.57</v>
      </c>
      <c r="H77" s="12"/>
    </row>
    <row r="78" spans="1:8" ht="18.75" customHeight="1">
      <c r="A78" s="59"/>
      <c r="B78" s="53"/>
      <c r="C78" s="10" t="s">
        <v>51</v>
      </c>
      <c r="D78" s="29">
        <f>'[4]ГАЗ 53 КО503Б ГСМ 9234'!$M$39</f>
        <v>5003.3522813906675</v>
      </c>
      <c r="E78" s="27">
        <f t="shared" si="3"/>
        <v>1000.6704562781335</v>
      </c>
      <c r="F78" s="28">
        <f t="shared" si="2"/>
        <v>6000</v>
      </c>
      <c r="G78" s="50">
        <f t="shared" si="1"/>
        <v>0.6</v>
      </c>
      <c r="H78" s="12"/>
    </row>
    <row r="79" spans="1:8" ht="26.25" customHeight="1">
      <c r="A79" s="56"/>
      <c r="B79" s="54"/>
      <c r="C79" s="10" t="s">
        <v>41</v>
      </c>
      <c r="D79" s="29">
        <f>'[4]ГАЗ 53 КО503Б ГСМ 9234'!$N$42</f>
        <v>4109.1225</v>
      </c>
      <c r="E79" s="27">
        <f t="shared" si="3"/>
        <v>821.8245000000002</v>
      </c>
      <c r="F79" s="28">
        <f aca="true" t="shared" si="4" ref="F79:F142">ROUND(D79+E79,-2)</f>
        <v>4900</v>
      </c>
      <c r="G79" s="50">
        <f t="shared" si="1"/>
        <v>0.49</v>
      </c>
      <c r="H79" s="12"/>
    </row>
    <row r="80" spans="1:11" ht="18.75" customHeight="1">
      <c r="A80" s="55">
        <v>33</v>
      </c>
      <c r="B80" s="63" t="s">
        <v>93</v>
      </c>
      <c r="C80" s="10" t="s">
        <v>52</v>
      </c>
      <c r="D80" s="29">
        <f>'[1]МАЗ 492143 390 гр. спец. вакуум'!$L$36</f>
        <v>97909.84493055302</v>
      </c>
      <c r="E80" s="27">
        <f t="shared" si="3"/>
        <v>19581.968986110605</v>
      </c>
      <c r="F80" s="28">
        <f t="shared" si="4"/>
        <v>117500</v>
      </c>
      <c r="G80" s="50">
        <f t="shared" si="1"/>
        <v>11.75</v>
      </c>
      <c r="H80" s="35"/>
      <c r="I80" s="35"/>
      <c r="J80" s="35"/>
      <c r="K80" s="35"/>
    </row>
    <row r="81" spans="1:11" ht="18" customHeight="1">
      <c r="A81" s="59"/>
      <c r="B81" s="71"/>
      <c r="C81" s="10" t="s">
        <v>51</v>
      </c>
      <c r="D81" s="29">
        <f>'[1]МАЗ 492143 390 гр. спец. вакуум'!$M$39</f>
        <v>4720.100618736788</v>
      </c>
      <c r="E81" s="27">
        <f t="shared" si="3"/>
        <v>944.0201237473577</v>
      </c>
      <c r="F81" s="28">
        <f t="shared" si="4"/>
        <v>5700</v>
      </c>
      <c r="G81" s="50">
        <f t="shared" si="1"/>
        <v>0.57</v>
      </c>
      <c r="H81" s="35"/>
      <c r="I81" s="35"/>
      <c r="J81" s="35"/>
      <c r="K81" s="35"/>
    </row>
    <row r="82" spans="1:11" ht="27.75" customHeight="1">
      <c r="A82" s="56"/>
      <c r="B82" s="64"/>
      <c r="C82" s="36" t="s">
        <v>94</v>
      </c>
      <c r="D82" s="29">
        <f>'[1]МАЗ 492143 390 гр. спец. вакуум'!$N$42</f>
        <v>40505.26837500001</v>
      </c>
      <c r="E82" s="27">
        <f t="shared" si="3"/>
        <v>8101.053675000002</v>
      </c>
      <c r="F82" s="28">
        <f t="shared" si="4"/>
        <v>48600</v>
      </c>
      <c r="G82" s="50">
        <f t="shared" si="1"/>
        <v>4.86</v>
      </c>
      <c r="H82" s="35"/>
      <c r="I82" s="35"/>
      <c r="J82" s="35"/>
      <c r="K82" s="35"/>
    </row>
    <row r="83" spans="1:8" ht="17.25" customHeight="1">
      <c r="A83" s="55">
        <v>34</v>
      </c>
      <c r="B83" s="52" t="s">
        <v>90</v>
      </c>
      <c r="C83" s="10" t="s">
        <v>52</v>
      </c>
      <c r="D83" s="29">
        <f>'[1]МАЗ 5902 А2 гр. мусоровоз'!$L$36</f>
        <v>112625.433556487</v>
      </c>
      <c r="E83" s="27">
        <f t="shared" si="3"/>
        <v>22525.0867112974</v>
      </c>
      <c r="F83" s="28">
        <f t="shared" si="4"/>
        <v>135200</v>
      </c>
      <c r="G83" s="50">
        <f aca="true" t="shared" si="5" ref="G83:G144">F83/10000</f>
        <v>13.52</v>
      </c>
      <c r="H83" s="12"/>
    </row>
    <row r="84" spans="1:8" ht="19.5" customHeight="1">
      <c r="A84" s="59"/>
      <c r="B84" s="53"/>
      <c r="C84" s="10" t="s">
        <v>51</v>
      </c>
      <c r="D84" s="29">
        <f>'[1]МАЗ 5902 А2 гр. мусоровоз'!$M$39</f>
        <v>5841.121721076081</v>
      </c>
      <c r="E84" s="27">
        <f t="shared" si="3"/>
        <v>1168.2243442152162</v>
      </c>
      <c r="F84" s="28">
        <f t="shared" si="4"/>
        <v>7000</v>
      </c>
      <c r="G84" s="50">
        <f t="shared" si="5"/>
        <v>0.7</v>
      </c>
      <c r="H84" s="12"/>
    </row>
    <row r="85" spans="1:8" ht="26.25" customHeight="1">
      <c r="A85" s="56"/>
      <c r="B85" s="54"/>
      <c r="C85" s="10" t="s">
        <v>91</v>
      </c>
      <c r="D85" s="29">
        <f>'[1]МАЗ 5902 А2 гр. мусоровоз'!$N$42</f>
        <v>56461.88924999999</v>
      </c>
      <c r="E85" s="27">
        <f t="shared" si="3"/>
        <v>11292.377849999999</v>
      </c>
      <c r="F85" s="28">
        <f t="shared" si="4"/>
        <v>67800</v>
      </c>
      <c r="G85" s="50">
        <f t="shared" si="5"/>
        <v>6.78</v>
      </c>
      <c r="H85" s="12"/>
    </row>
    <row r="86" spans="1:8" ht="18.75" customHeight="1">
      <c r="A86" s="55">
        <v>35</v>
      </c>
      <c r="B86" s="52" t="s">
        <v>42</v>
      </c>
      <c r="C86" s="10" t="s">
        <v>52</v>
      </c>
      <c r="D86" s="29">
        <f>'[1]ЗИЛ АГП22 гр. вышка'!$L$36</f>
        <v>74817.83546367395</v>
      </c>
      <c r="E86" s="27">
        <f t="shared" si="3"/>
        <v>14963.567092734791</v>
      </c>
      <c r="F86" s="28">
        <f t="shared" si="4"/>
        <v>89800</v>
      </c>
      <c r="G86" s="50">
        <f t="shared" si="5"/>
        <v>8.98</v>
      </c>
      <c r="H86" s="12"/>
    </row>
    <row r="87" spans="1:8" ht="21" customHeight="1">
      <c r="A87" s="59"/>
      <c r="B87" s="53"/>
      <c r="C87" s="10" t="s">
        <v>51</v>
      </c>
      <c r="D87" s="29">
        <f>'[1]ЗИЛ АГП22 гр. вышка'!$M$39</f>
        <v>6858.762100506286</v>
      </c>
      <c r="E87" s="27">
        <f t="shared" si="3"/>
        <v>1371.7524201012573</v>
      </c>
      <c r="F87" s="28">
        <f t="shared" si="4"/>
        <v>8200</v>
      </c>
      <c r="G87" s="50">
        <f t="shared" si="5"/>
        <v>0.82</v>
      </c>
      <c r="H87" s="12"/>
    </row>
    <row r="88" spans="1:8" ht="38.25" customHeight="1">
      <c r="A88" s="56"/>
      <c r="B88" s="54"/>
      <c r="C88" s="10" t="s">
        <v>43</v>
      </c>
      <c r="D88" s="29">
        <f>'[1]ЗИЛ АГП22 гр. вышка'!$N$42</f>
        <v>47399.851691</v>
      </c>
      <c r="E88" s="27">
        <f t="shared" si="3"/>
        <v>9479.9703382</v>
      </c>
      <c r="F88" s="28">
        <f t="shared" si="4"/>
        <v>56900</v>
      </c>
      <c r="G88" s="50">
        <f t="shared" si="5"/>
        <v>5.69</v>
      </c>
      <c r="H88" s="12"/>
    </row>
    <row r="89" spans="1:8" ht="16.5" customHeight="1">
      <c r="A89" s="55">
        <v>36</v>
      </c>
      <c r="B89" s="52" t="s">
        <v>44</v>
      </c>
      <c r="C89" s="10" t="s">
        <v>52</v>
      </c>
      <c r="D89" s="29">
        <f>'[1]ЗИЛ 131 ВС-222-01 гр. вышка'!$L$36</f>
        <v>87125.33064977817</v>
      </c>
      <c r="E89" s="27">
        <f t="shared" si="3"/>
        <v>17425.066129955634</v>
      </c>
      <c r="F89" s="28">
        <f t="shared" si="4"/>
        <v>104600</v>
      </c>
      <c r="G89" s="50">
        <f t="shared" si="5"/>
        <v>10.46</v>
      </c>
      <c r="H89" s="12"/>
    </row>
    <row r="90" spans="1:8" ht="18" customHeight="1">
      <c r="A90" s="59"/>
      <c r="B90" s="53"/>
      <c r="C90" s="10" t="s">
        <v>51</v>
      </c>
      <c r="D90" s="29">
        <f>'[1]ЗИЛ 131 ВС-222-01 гр. вышка'!$M$39</f>
        <v>8361.826699695335</v>
      </c>
      <c r="E90" s="27">
        <f t="shared" si="3"/>
        <v>1672.365339939067</v>
      </c>
      <c r="F90" s="28">
        <f t="shared" si="4"/>
        <v>10000</v>
      </c>
      <c r="G90" s="50">
        <f t="shared" si="5"/>
        <v>1</v>
      </c>
      <c r="H90" s="12"/>
    </row>
    <row r="91" spans="1:8" ht="38.25" customHeight="1">
      <c r="A91" s="56"/>
      <c r="B91" s="54"/>
      <c r="C91" s="10" t="s">
        <v>43</v>
      </c>
      <c r="D91" s="29">
        <f>'[1]ЗИЛ 131 ВС-222-01 гр. вышка'!$N$42</f>
        <v>46692.391218</v>
      </c>
      <c r="E91" s="27">
        <f t="shared" si="3"/>
        <v>9338.4782436</v>
      </c>
      <c r="F91" s="28">
        <f t="shared" si="4"/>
        <v>56000</v>
      </c>
      <c r="G91" s="50">
        <f t="shared" si="5"/>
        <v>5.6</v>
      </c>
      <c r="H91" s="12"/>
    </row>
    <row r="92" spans="1:8" ht="17.25" customHeight="1">
      <c r="A92" s="55">
        <v>37</v>
      </c>
      <c r="B92" s="52" t="s">
        <v>45</v>
      </c>
      <c r="C92" s="10" t="s">
        <v>52</v>
      </c>
      <c r="D92" s="29">
        <f>'[1]МАЗ 641808 061 груз. спец. лес.'!$L$36</f>
        <v>130063.8556201554</v>
      </c>
      <c r="E92" s="27">
        <f t="shared" si="3"/>
        <v>26012.771124031082</v>
      </c>
      <c r="F92" s="28">
        <f t="shared" si="4"/>
        <v>156100</v>
      </c>
      <c r="G92" s="50">
        <f t="shared" si="5"/>
        <v>15.61</v>
      </c>
      <c r="H92" s="12"/>
    </row>
    <row r="93" spans="1:8" ht="18" customHeight="1">
      <c r="A93" s="59"/>
      <c r="B93" s="53"/>
      <c r="C93" s="10" t="s">
        <v>51</v>
      </c>
      <c r="D93" s="29">
        <f>'[1]МАЗ 641808 061 груз. спец. лес.'!$M$39</f>
        <v>10438.65342231944</v>
      </c>
      <c r="E93" s="27">
        <f t="shared" si="3"/>
        <v>2087.730684463888</v>
      </c>
      <c r="F93" s="28">
        <f t="shared" si="4"/>
        <v>12500</v>
      </c>
      <c r="G93" s="50">
        <f t="shared" si="5"/>
        <v>1.25</v>
      </c>
      <c r="H93" s="12"/>
    </row>
    <row r="94" spans="1:8" ht="26.25" customHeight="1">
      <c r="A94" s="56"/>
      <c r="B94" s="54"/>
      <c r="C94" s="10" t="s">
        <v>46</v>
      </c>
      <c r="D94" s="29">
        <f>'[1]МАЗ 641808 061 груз. спец. лес.'!$N$42</f>
        <v>55796.720624999994</v>
      </c>
      <c r="E94" s="27">
        <f t="shared" si="3"/>
        <v>11159.344125</v>
      </c>
      <c r="F94" s="28">
        <f t="shared" si="4"/>
        <v>67000</v>
      </c>
      <c r="G94" s="50">
        <f t="shared" si="5"/>
        <v>6.7</v>
      </c>
      <c r="H94" s="12"/>
    </row>
    <row r="95" spans="1:8" ht="15.75" customHeight="1">
      <c r="A95" s="55">
        <v>38</v>
      </c>
      <c r="B95" s="52" t="s">
        <v>47</v>
      </c>
      <c r="C95" s="10" t="s">
        <v>52</v>
      </c>
      <c r="D95" s="29">
        <f>'[1]МАЗ 641808 061 гр. сп лес с пр '!$L$36</f>
        <v>133732.08053330675</v>
      </c>
      <c r="E95" s="27">
        <f t="shared" si="3"/>
        <v>26746.416106661352</v>
      </c>
      <c r="F95" s="28">
        <f t="shared" si="4"/>
        <v>160500</v>
      </c>
      <c r="G95" s="50">
        <f t="shared" si="5"/>
        <v>16.05</v>
      </c>
      <c r="H95" s="12"/>
    </row>
    <row r="96" spans="1:8" ht="17.25" customHeight="1">
      <c r="A96" s="59"/>
      <c r="B96" s="53"/>
      <c r="C96" s="10" t="s">
        <v>51</v>
      </c>
      <c r="D96" s="29">
        <f>'[1]МАЗ 641808 061 гр. сп лес с пр '!$M$39</f>
        <v>13041.413145292016</v>
      </c>
      <c r="E96" s="27">
        <f t="shared" si="3"/>
        <v>2608.2826290584035</v>
      </c>
      <c r="F96" s="28">
        <f t="shared" si="4"/>
        <v>15600</v>
      </c>
      <c r="G96" s="50">
        <f t="shared" si="5"/>
        <v>1.56</v>
      </c>
      <c r="H96" s="12"/>
    </row>
    <row r="97" spans="1:8" ht="27.75" customHeight="1">
      <c r="A97" s="56"/>
      <c r="B97" s="54"/>
      <c r="C97" s="10" t="s">
        <v>46</v>
      </c>
      <c r="D97" s="29">
        <f>'[1]МАЗ 641808 061 гр. сп лес с пр '!$N$42</f>
        <v>55796.720624999994</v>
      </c>
      <c r="E97" s="27">
        <f t="shared" si="3"/>
        <v>11159.344125</v>
      </c>
      <c r="F97" s="28">
        <f t="shared" si="4"/>
        <v>67000</v>
      </c>
      <c r="G97" s="50">
        <f t="shared" si="5"/>
        <v>6.7</v>
      </c>
      <c r="H97" s="12"/>
    </row>
    <row r="98" spans="1:8" ht="19.5" customHeight="1">
      <c r="A98" s="55">
        <v>39</v>
      </c>
      <c r="B98" s="52" t="s">
        <v>48</v>
      </c>
      <c r="C98" s="10" t="s">
        <v>52</v>
      </c>
      <c r="D98" s="29">
        <f>'[1]КАМАЗ 53215 КС45717К-1 гр. кран'!$L$31</f>
        <v>195905.18717321215</v>
      </c>
      <c r="E98" s="27">
        <f t="shared" si="3"/>
        <v>39181.03743464243</v>
      </c>
      <c r="F98" s="28">
        <f t="shared" si="4"/>
        <v>235100</v>
      </c>
      <c r="G98" s="50">
        <f t="shared" si="5"/>
        <v>23.51</v>
      </c>
      <c r="H98" s="12"/>
    </row>
    <row r="99" spans="1:8" ht="20.25" customHeight="1">
      <c r="A99" s="59"/>
      <c r="B99" s="53"/>
      <c r="C99" s="10" t="s">
        <v>51</v>
      </c>
      <c r="D99" s="29">
        <f>'[1]КАМАЗ 53215 КС45717К-1 гр. кран'!$M$34</f>
        <v>8279.043532700141</v>
      </c>
      <c r="E99" s="27">
        <f t="shared" si="3"/>
        <v>1655.8087065400284</v>
      </c>
      <c r="F99" s="28">
        <f t="shared" si="4"/>
        <v>9900</v>
      </c>
      <c r="G99" s="50">
        <f t="shared" si="5"/>
        <v>0.99</v>
      </c>
      <c r="H99" s="12"/>
    </row>
    <row r="100" spans="1:8" ht="30" customHeight="1">
      <c r="A100" s="56"/>
      <c r="B100" s="54"/>
      <c r="C100" s="10" t="s">
        <v>49</v>
      </c>
      <c r="D100" s="29">
        <f>'[1]КАМАЗ 53215 КС45717К-1 гр. кран'!$N$37</f>
        <v>73533.28894673608</v>
      </c>
      <c r="E100" s="27">
        <f t="shared" si="3"/>
        <v>14706.657789347217</v>
      </c>
      <c r="F100" s="28">
        <f t="shared" si="4"/>
        <v>88200</v>
      </c>
      <c r="G100" s="50">
        <f t="shared" si="5"/>
        <v>8.82</v>
      </c>
      <c r="H100" s="12"/>
    </row>
    <row r="101" spans="1:8" ht="18" customHeight="1">
      <c r="A101" s="55">
        <v>40</v>
      </c>
      <c r="B101" s="52" t="s">
        <v>50</v>
      </c>
      <c r="C101" s="10" t="s">
        <v>52</v>
      </c>
      <c r="D101" s="29">
        <f>'[1]ЗИЛ 133ГЯ КС-3575 гр. кран'!$L$31</f>
        <v>125064.30851512212</v>
      </c>
      <c r="E101" s="27">
        <f t="shared" si="3"/>
        <v>25012.861703024424</v>
      </c>
      <c r="F101" s="28">
        <f t="shared" si="4"/>
        <v>150100</v>
      </c>
      <c r="G101" s="50">
        <f t="shared" si="5"/>
        <v>15.01</v>
      </c>
      <c r="H101" s="12"/>
    </row>
    <row r="102" spans="1:8" ht="17.25" customHeight="1">
      <c r="A102" s="59"/>
      <c r="B102" s="53"/>
      <c r="C102" s="10" t="s">
        <v>51</v>
      </c>
      <c r="D102" s="29">
        <f>'[1]ЗИЛ 133ГЯ КС-3575 гр. кран'!$M$34</f>
        <v>8287.636777142747</v>
      </c>
      <c r="E102" s="27">
        <f t="shared" si="3"/>
        <v>1657.5273554285495</v>
      </c>
      <c r="F102" s="28">
        <f t="shared" si="4"/>
        <v>9900</v>
      </c>
      <c r="G102" s="50">
        <f t="shared" si="5"/>
        <v>0.99</v>
      </c>
      <c r="H102" s="12"/>
    </row>
    <row r="103" spans="1:8" ht="27.75" customHeight="1">
      <c r="A103" s="56"/>
      <c r="B103" s="54"/>
      <c r="C103" s="10" t="s">
        <v>49</v>
      </c>
      <c r="D103" s="29">
        <f>'[1]ЗИЛ 133ГЯ КС-3575 гр. кран'!$N$37</f>
        <v>73432.543051662</v>
      </c>
      <c r="E103" s="27">
        <f t="shared" si="3"/>
        <v>14686.5086103324</v>
      </c>
      <c r="F103" s="28">
        <f t="shared" si="4"/>
        <v>88100</v>
      </c>
      <c r="G103" s="50">
        <f t="shared" si="5"/>
        <v>8.81</v>
      </c>
      <c r="H103" s="12"/>
    </row>
    <row r="104" spans="1:8" ht="27" customHeight="1">
      <c r="A104" s="55">
        <v>41</v>
      </c>
      <c r="B104" s="52" t="s">
        <v>62</v>
      </c>
      <c r="C104" s="10" t="s">
        <v>53</v>
      </c>
      <c r="D104" s="29">
        <f>'[2]МТЗ-82 без погрузчика'!$L$28</f>
        <v>181343.76499662004</v>
      </c>
      <c r="E104" s="27">
        <f t="shared" si="3"/>
        <v>36268.75299932401</v>
      </c>
      <c r="F104" s="28">
        <f t="shared" si="4"/>
        <v>217600</v>
      </c>
      <c r="G104" s="50">
        <f t="shared" si="5"/>
        <v>21.76</v>
      </c>
      <c r="H104" s="12"/>
    </row>
    <row r="105" spans="1:8" ht="42" customHeight="1">
      <c r="A105" s="56"/>
      <c r="B105" s="54"/>
      <c r="C105" s="10" t="s">
        <v>54</v>
      </c>
      <c r="D105" s="29">
        <f>'[2]МТЗ-82 без погрузчика'!$M$28</f>
        <v>204140.6007632408</v>
      </c>
      <c r="E105" s="27">
        <f t="shared" si="3"/>
        <v>40828.12015264816</v>
      </c>
      <c r="F105" s="28">
        <f t="shared" si="4"/>
        <v>245000</v>
      </c>
      <c r="G105" s="50">
        <f t="shared" si="5"/>
        <v>24.5</v>
      </c>
      <c r="H105" s="12"/>
    </row>
    <row r="106" spans="1:8" ht="30" customHeight="1">
      <c r="A106" s="55">
        <v>42</v>
      </c>
      <c r="B106" s="52" t="s">
        <v>63</v>
      </c>
      <c r="C106" s="10" t="s">
        <v>53</v>
      </c>
      <c r="D106" s="29">
        <f>'[2]МТЗ-82 с погрузчиком'!$K$28</f>
        <v>186121.43552703943</v>
      </c>
      <c r="E106" s="27">
        <f t="shared" si="3"/>
        <v>37224.287105407886</v>
      </c>
      <c r="F106" s="28">
        <f t="shared" si="4"/>
        <v>223300</v>
      </c>
      <c r="G106" s="50">
        <f t="shared" si="5"/>
        <v>22.33</v>
      </c>
      <c r="H106" s="12"/>
    </row>
    <row r="107" spans="1:8" ht="43.5" customHeight="1">
      <c r="A107" s="59"/>
      <c r="B107" s="53"/>
      <c r="C107" s="10" t="s">
        <v>54</v>
      </c>
      <c r="D107" s="29">
        <f>'[2]МТЗ-82 с погрузчиком'!$L$28</f>
        <v>208918.27129366016</v>
      </c>
      <c r="E107" s="27">
        <f t="shared" si="3"/>
        <v>41783.65425873204</v>
      </c>
      <c r="F107" s="28">
        <f t="shared" si="4"/>
        <v>250700</v>
      </c>
      <c r="G107" s="50">
        <f t="shared" si="5"/>
        <v>25.07</v>
      </c>
      <c r="H107" s="12"/>
    </row>
    <row r="108" spans="1:8" ht="39.75" customHeight="1">
      <c r="A108" s="56"/>
      <c r="B108" s="54"/>
      <c r="C108" s="10" t="s">
        <v>55</v>
      </c>
      <c r="D108" s="29">
        <f>'[2]МТЗ-82 с погрузчиком'!$M$28</f>
        <v>173180.42073170573</v>
      </c>
      <c r="E108" s="27">
        <f t="shared" si="3"/>
        <v>34636.08414634115</v>
      </c>
      <c r="F108" s="28">
        <f t="shared" si="4"/>
        <v>207800</v>
      </c>
      <c r="G108" s="50">
        <f t="shared" si="5"/>
        <v>20.78</v>
      </c>
      <c r="H108" s="12"/>
    </row>
    <row r="109" spans="1:8" ht="33" customHeight="1">
      <c r="A109" s="55">
        <v>42</v>
      </c>
      <c r="B109" s="52" t="s">
        <v>64</v>
      </c>
      <c r="C109" s="10" t="s">
        <v>56</v>
      </c>
      <c r="D109" s="29">
        <f>'[2]МТЗ-82 со щеткой'!$K$28</f>
        <v>164519.32724922887</v>
      </c>
      <c r="E109" s="27">
        <f t="shared" si="3"/>
        <v>32903.865449845776</v>
      </c>
      <c r="F109" s="28">
        <f t="shared" si="4"/>
        <v>197400</v>
      </c>
      <c r="G109" s="50">
        <f t="shared" si="5"/>
        <v>19.74</v>
      </c>
      <c r="H109" s="12"/>
    </row>
    <row r="110" spans="1:8" ht="32.25" customHeight="1">
      <c r="A110" s="59"/>
      <c r="B110" s="53"/>
      <c r="C110" s="10" t="s">
        <v>57</v>
      </c>
      <c r="D110" s="29">
        <f>'[2]МТЗ-82 со щеткой'!$L$28</f>
        <v>194637.13724922884</v>
      </c>
      <c r="E110" s="27">
        <f t="shared" si="3"/>
        <v>38927.42744984577</v>
      </c>
      <c r="F110" s="28">
        <f t="shared" si="4"/>
        <v>233600</v>
      </c>
      <c r="G110" s="50">
        <f t="shared" si="5"/>
        <v>23.36</v>
      </c>
      <c r="H110" s="12"/>
    </row>
    <row r="111" spans="1:8" ht="28.5" customHeight="1">
      <c r="A111" s="56"/>
      <c r="B111" s="54"/>
      <c r="C111" s="24" t="s">
        <v>58</v>
      </c>
      <c r="D111" s="29">
        <f>'[2]МТЗ-82 со щеткой'!$M$28</f>
        <v>199154.80874922886</v>
      </c>
      <c r="E111" s="27">
        <f t="shared" si="3"/>
        <v>39830.961749845774</v>
      </c>
      <c r="F111" s="28">
        <f t="shared" si="4"/>
        <v>239000</v>
      </c>
      <c r="G111" s="50">
        <f t="shared" si="5"/>
        <v>23.9</v>
      </c>
      <c r="H111" s="12"/>
    </row>
    <row r="112" spans="1:8" ht="30" customHeight="1">
      <c r="A112" s="55">
        <v>43</v>
      </c>
      <c r="B112" s="63" t="s">
        <v>85</v>
      </c>
      <c r="C112" s="10" t="s">
        <v>59</v>
      </c>
      <c r="D112" s="29">
        <f>'[2]МТЗ-82 с МП-2,5М'!$L$28</f>
        <v>181343.76499662004</v>
      </c>
      <c r="E112" s="27">
        <f t="shared" si="3"/>
        <v>36268.75299932401</v>
      </c>
      <c r="F112" s="28">
        <f t="shared" si="4"/>
        <v>217600</v>
      </c>
      <c r="G112" s="50">
        <f t="shared" si="5"/>
        <v>21.76</v>
      </c>
      <c r="H112" s="12"/>
    </row>
    <row r="113" spans="1:8" ht="30.75" customHeight="1">
      <c r="A113" s="56"/>
      <c r="B113" s="64"/>
      <c r="C113" s="10" t="s">
        <v>60</v>
      </c>
      <c r="D113" s="29">
        <f>'[2]МТЗ-82 с МП-2,5М'!$M$28</f>
        <v>190415.72361170177</v>
      </c>
      <c r="E113" s="27">
        <f t="shared" si="3"/>
        <v>38083.14472234036</v>
      </c>
      <c r="F113" s="28">
        <f t="shared" si="4"/>
        <v>228500</v>
      </c>
      <c r="G113" s="50">
        <f t="shared" si="5"/>
        <v>22.85</v>
      </c>
      <c r="H113" s="12"/>
    </row>
    <row r="114" spans="1:8" ht="30" customHeight="1">
      <c r="A114" s="55">
        <v>44</v>
      </c>
      <c r="B114" s="52" t="s">
        <v>84</v>
      </c>
      <c r="C114" s="10" t="s">
        <v>59</v>
      </c>
      <c r="D114" s="29">
        <f>'[2]МТЗ-82 с косилкой КНД-210'!$L$28</f>
        <v>181343.76499662004</v>
      </c>
      <c r="E114" s="27">
        <f t="shared" si="3"/>
        <v>36268.75299932401</v>
      </c>
      <c r="F114" s="28">
        <f t="shared" si="4"/>
        <v>217600</v>
      </c>
      <c r="G114" s="50">
        <f t="shared" si="5"/>
        <v>21.76</v>
      </c>
      <c r="H114" s="12"/>
    </row>
    <row r="115" spans="1:8" ht="28.5" customHeight="1">
      <c r="A115" s="56"/>
      <c r="B115" s="54"/>
      <c r="C115" s="10" t="s">
        <v>61</v>
      </c>
      <c r="D115" s="29">
        <f>'[2]МТЗ-82 с косилкой КНД-210'!$M$28</f>
        <v>186380.54055755725</v>
      </c>
      <c r="E115" s="27">
        <f t="shared" si="3"/>
        <v>37276.10811151145</v>
      </c>
      <c r="F115" s="28">
        <f t="shared" si="4"/>
        <v>223700</v>
      </c>
      <c r="G115" s="50">
        <f t="shared" si="5"/>
        <v>22.37</v>
      </c>
      <c r="H115" s="12"/>
    </row>
    <row r="116" spans="1:8" ht="33.75" customHeight="1">
      <c r="A116" s="55">
        <v>45</v>
      </c>
      <c r="B116" s="52" t="s">
        <v>10</v>
      </c>
      <c r="C116" s="10" t="s">
        <v>53</v>
      </c>
      <c r="D116" s="29">
        <f>'[2]Т-40 трактор'!$L$28</f>
        <v>133491.45723049156</v>
      </c>
      <c r="E116" s="27">
        <f t="shared" si="3"/>
        <v>26698.291446098316</v>
      </c>
      <c r="F116" s="28">
        <f t="shared" si="4"/>
        <v>160200</v>
      </c>
      <c r="G116" s="50">
        <f t="shared" si="5"/>
        <v>16.02</v>
      </c>
      <c r="H116" s="12"/>
    </row>
    <row r="117" spans="1:8" ht="45.75" customHeight="1">
      <c r="A117" s="56"/>
      <c r="B117" s="54"/>
      <c r="C117" s="10" t="s">
        <v>65</v>
      </c>
      <c r="D117" s="29">
        <f>'[2]Т-40 трактор'!$M$28</f>
        <v>136189.8092204174</v>
      </c>
      <c r="E117" s="27">
        <f t="shared" si="3"/>
        <v>27237.961844083482</v>
      </c>
      <c r="F117" s="28">
        <f t="shared" si="4"/>
        <v>163400</v>
      </c>
      <c r="G117" s="50">
        <f t="shared" si="5"/>
        <v>16.34</v>
      </c>
      <c r="H117" s="12"/>
    </row>
    <row r="118" spans="1:8" ht="48.75" customHeight="1">
      <c r="A118" s="22">
        <v>46</v>
      </c>
      <c r="B118" s="25" t="s">
        <v>66</v>
      </c>
      <c r="C118" s="10" t="s">
        <v>67</v>
      </c>
      <c r="D118" s="29">
        <f>'[2]Т-16 МГ трактор (вышка АГП-7)'!$L$28</f>
        <v>129121.8114396699</v>
      </c>
      <c r="E118" s="27">
        <f t="shared" si="3"/>
        <v>25824.362287933982</v>
      </c>
      <c r="F118" s="28">
        <f t="shared" si="4"/>
        <v>154900</v>
      </c>
      <c r="G118" s="50">
        <f t="shared" si="5"/>
        <v>15.49</v>
      </c>
      <c r="H118" s="12"/>
    </row>
    <row r="119" spans="1:8" ht="27.75" customHeight="1">
      <c r="A119" s="55">
        <v>47</v>
      </c>
      <c r="B119" s="52" t="s">
        <v>83</v>
      </c>
      <c r="C119" s="10" t="s">
        <v>53</v>
      </c>
      <c r="D119" s="29">
        <f>'[2]Беларус 320 МК'!$K$28</f>
        <v>110166.88303960752</v>
      </c>
      <c r="E119" s="27">
        <f t="shared" si="3"/>
        <v>22033.376607921506</v>
      </c>
      <c r="F119" s="28">
        <f t="shared" si="4"/>
        <v>132200</v>
      </c>
      <c r="G119" s="50">
        <f t="shared" si="5"/>
        <v>13.22</v>
      </c>
      <c r="H119" s="12"/>
    </row>
    <row r="120" spans="1:8" ht="31.5" customHeight="1">
      <c r="A120" s="59"/>
      <c r="B120" s="53"/>
      <c r="C120" s="10" t="s">
        <v>56</v>
      </c>
      <c r="D120" s="29">
        <f>'[2]Беларус 320 МК'!$L$28</f>
        <v>126400.6492327558</v>
      </c>
      <c r="E120" s="27">
        <f t="shared" si="3"/>
        <v>25280.12984655116</v>
      </c>
      <c r="F120" s="28">
        <f t="shared" si="4"/>
        <v>151700</v>
      </c>
      <c r="G120" s="50">
        <f t="shared" si="5"/>
        <v>15.17</v>
      </c>
      <c r="H120" s="12"/>
    </row>
    <row r="121" spans="1:8" ht="27.75" customHeight="1">
      <c r="A121" s="56"/>
      <c r="B121" s="54"/>
      <c r="C121" s="24" t="s">
        <v>68</v>
      </c>
      <c r="D121" s="29">
        <f>'[2]Беларус 320 МК'!$M$28</f>
        <v>138447.77323275578</v>
      </c>
      <c r="E121" s="27">
        <f t="shared" si="3"/>
        <v>27689.554646551158</v>
      </c>
      <c r="F121" s="28">
        <f t="shared" si="4"/>
        <v>166100</v>
      </c>
      <c r="G121" s="50">
        <f t="shared" si="5"/>
        <v>16.61</v>
      </c>
      <c r="H121" s="12"/>
    </row>
    <row r="122" spans="1:8" ht="27.75" customHeight="1">
      <c r="A122" s="55">
        <v>48</v>
      </c>
      <c r="B122" s="52" t="s">
        <v>69</v>
      </c>
      <c r="C122" s="10" t="s">
        <v>53</v>
      </c>
      <c r="D122" s="29">
        <f>'[2]ДЗ-133 МТЗ-80 трактор-погрузчик'!$K$28</f>
        <v>160161.9670353088</v>
      </c>
      <c r="E122" s="27">
        <f t="shared" si="3"/>
        <v>32032.39340706176</v>
      </c>
      <c r="F122" s="28">
        <f t="shared" si="4"/>
        <v>192200</v>
      </c>
      <c r="G122" s="50">
        <f t="shared" si="5"/>
        <v>19.22</v>
      </c>
      <c r="H122" s="12"/>
    </row>
    <row r="123" spans="1:8" ht="41.25" customHeight="1">
      <c r="A123" s="59"/>
      <c r="B123" s="53"/>
      <c r="C123" s="10" t="s">
        <v>54</v>
      </c>
      <c r="D123" s="29">
        <f>'[2]ДЗ-133 МТЗ-80 трактор-погрузчик'!$L$28</f>
        <v>184464.69330192954</v>
      </c>
      <c r="E123" s="27">
        <f t="shared" si="3"/>
        <v>36892.93866038591</v>
      </c>
      <c r="F123" s="28">
        <f t="shared" si="4"/>
        <v>221400</v>
      </c>
      <c r="G123" s="50">
        <f t="shared" si="5"/>
        <v>22.14</v>
      </c>
      <c r="H123" s="12"/>
    </row>
    <row r="124" spans="1:8" ht="39.75" customHeight="1">
      <c r="A124" s="56"/>
      <c r="B124" s="54"/>
      <c r="C124" s="10" t="s">
        <v>55</v>
      </c>
      <c r="D124" s="29">
        <f>'[2]ДЗ-133 МТЗ-80 трактор-погрузчик'!$M$28</f>
        <v>160773.9667399751</v>
      </c>
      <c r="E124" s="27">
        <f t="shared" si="3"/>
        <v>32154.79334799502</v>
      </c>
      <c r="F124" s="28">
        <f t="shared" si="4"/>
        <v>192900</v>
      </c>
      <c r="G124" s="50">
        <f t="shared" si="5"/>
        <v>19.29</v>
      </c>
      <c r="H124" s="12"/>
    </row>
    <row r="125" spans="1:8" ht="31.5" customHeight="1">
      <c r="A125" s="55">
        <v>49</v>
      </c>
      <c r="B125" s="60" t="s">
        <v>119</v>
      </c>
      <c r="C125" s="10" t="s">
        <v>53</v>
      </c>
      <c r="D125" s="29">
        <f>'[2]Амкодор 134-01 МТЗ-82.1 погруз '!$K$28</f>
        <v>188144.84796058934</v>
      </c>
      <c r="E125" s="27">
        <f t="shared" si="3"/>
        <v>37628.96959211787</v>
      </c>
      <c r="F125" s="28">
        <f t="shared" si="4"/>
        <v>225800</v>
      </c>
      <c r="G125" s="50">
        <f t="shared" si="5"/>
        <v>22.58</v>
      </c>
      <c r="H125" s="12"/>
    </row>
    <row r="126" spans="1:8" ht="38.25" customHeight="1">
      <c r="A126" s="59"/>
      <c r="B126" s="61"/>
      <c r="C126" s="10" t="s">
        <v>54</v>
      </c>
      <c r="D126" s="29">
        <f>'[2]Амкодор 134-01 МТЗ-82.1 погруз '!$L$28</f>
        <v>213953.46472721008</v>
      </c>
      <c r="E126" s="27">
        <f t="shared" si="3"/>
        <v>42790.69294544202</v>
      </c>
      <c r="F126" s="28">
        <f t="shared" si="4"/>
        <v>256700</v>
      </c>
      <c r="G126" s="50">
        <f t="shared" si="5"/>
        <v>25.67</v>
      </c>
      <c r="H126" s="12"/>
    </row>
    <row r="127" spans="1:8" ht="41.25" customHeight="1">
      <c r="A127" s="56"/>
      <c r="B127" s="62"/>
      <c r="C127" s="10" t="s">
        <v>55</v>
      </c>
      <c r="D127" s="29">
        <f>'[2]Амкодор 134-01 МТЗ-82.1 погруз '!$M$28</f>
        <v>175203.83316525564</v>
      </c>
      <c r="E127" s="27">
        <f t="shared" si="3"/>
        <v>35040.76663305113</v>
      </c>
      <c r="F127" s="28">
        <f t="shared" si="4"/>
        <v>210200</v>
      </c>
      <c r="G127" s="50">
        <f t="shared" si="5"/>
        <v>21.02</v>
      </c>
      <c r="H127" s="12"/>
    </row>
    <row r="128" spans="1:8" ht="27.75" customHeight="1">
      <c r="A128" s="55">
        <v>50</v>
      </c>
      <c r="B128" s="52" t="s">
        <v>72</v>
      </c>
      <c r="C128" s="10" t="s">
        <v>53</v>
      </c>
      <c r="D128" s="29">
        <f>'[2]Амкодор 342С-04 погрузчик унив.'!$K$28</f>
        <v>322042.5070344392</v>
      </c>
      <c r="E128" s="27">
        <f t="shared" si="3"/>
        <v>64408.50140688784</v>
      </c>
      <c r="F128" s="28">
        <f t="shared" si="4"/>
        <v>386500</v>
      </c>
      <c r="G128" s="50">
        <f t="shared" si="5"/>
        <v>38.65</v>
      </c>
      <c r="H128" s="12"/>
    </row>
    <row r="129" spans="1:8" ht="28.5" customHeight="1">
      <c r="A129" s="59"/>
      <c r="B129" s="53"/>
      <c r="C129" s="10" t="s">
        <v>70</v>
      </c>
      <c r="D129" s="29">
        <f>'[2]Амкодор 342С-04 погрузчик унив.'!$L$28</f>
        <v>315511.72730466956</v>
      </c>
      <c r="E129" s="27">
        <f t="shared" si="3"/>
        <v>63102.34546093392</v>
      </c>
      <c r="F129" s="28">
        <f t="shared" si="4"/>
        <v>378600</v>
      </c>
      <c r="G129" s="50">
        <f t="shared" si="5"/>
        <v>37.86</v>
      </c>
      <c r="H129" s="12"/>
    </row>
    <row r="130" spans="1:8" ht="30" customHeight="1">
      <c r="A130" s="56"/>
      <c r="B130" s="54"/>
      <c r="C130" s="24" t="s">
        <v>71</v>
      </c>
      <c r="D130" s="29">
        <f>'[2]Амкодор 342С-04 погрузчик унив.'!$M$28</f>
        <v>303464.60330466955</v>
      </c>
      <c r="E130" s="27">
        <f t="shared" si="3"/>
        <v>60692.920660933916</v>
      </c>
      <c r="F130" s="28">
        <f t="shared" si="4"/>
        <v>364200</v>
      </c>
      <c r="G130" s="50">
        <f t="shared" si="5"/>
        <v>36.42</v>
      </c>
      <c r="H130" s="12"/>
    </row>
    <row r="131" spans="1:8" ht="54" customHeight="1">
      <c r="A131" s="22">
        <v>51</v>
      </c>
      <c r="B131" s="37" t="s">
        <v>86</v>
      </c>
      <c r="C131" s="10" t="s">
        <v>96</v>
      </c>
      <c r="D131" s="39">
        <f>'[2]Амкодор Форвардер'!$L$28</f>
        <v>347361.48627986154</v>
      </c>
      <c r="E131" s="27">
        <f t="shared" si="3"/>
        <v>69472.29725597231</v>
      </c>
      <c r="F131" s="28">
        <f t="shared" si="4"/>
        <v>416800</v>
      </c>
      <c r="G131" s="50">
        <f t="shared" si="5"/>
        <v>41.68</v>
      </c>
      <c r="H131" s="12"/>
    </row>
    <row r="132" spans="1:8" ht="30" customHeight="1">
      <c r="A132" s="55">
        <v>52</v>
      </c>
      <c r="B132" s="52" t="s">
        <v>73</v>
      </c>
      <c r="C132" s="40" t="s">
        <v>53</v>
      </c>
      <c r="D132" s="29">
        <f>'[2]SL 30W погрузчик'!$K$28</f>
        <v>291301.6886594802</v>
      </c>
      <c r="E132" s="27">
        <f t="shared" si="3"/>
        <v>58260.33773189604</v>
      </c>
      <c r="F132" s="28">
        <f t="shared" si="4"/>
        <v>349600</v>
      </c>
      <c r="G132" s="50">
        <f t="shared" si="5"/>
        <v>34.96</v>
      </c>
      <c r="H132" s="12"/>
    </row>
    <row r="133" spans="1:8" ht="39.75" customHeight="1">
      <c r="A133" s="56"/>
      <c r="B133" s="54"/>
      <c r="C133" s="10" t="s">
        <v>55</v>
      </c>
      <c r="D133" s="29">
        <f>'[2]SL 30W погрузчик'!$L$28</f>
        <v>277085.2248880685</v>
      </c>
      <c r="E133" s="27">
        <f t="shared" si="3"/>
        <v>55417.0449776137</v>
      </c>
      <c r="F133" s="28">
        <f t="shared" si="4"/>
        <v>332500</v>
      </c>
      <c r="G133" s="50">
        <f t="shared" si="5"/>
        <v>33.25</v>
      </c>
      <c r="H133" s="12"/>
    </row>
    <row r="134" spans="1:8" ht="53.25" customHeight="1">
      <c r="A134" s="4">
        <v>53</v>
      </c>
      <c r="B134" s="20" t="s">
        <v>74</v>
      </c>
      <c r="C134" s="10" t="s">
        <v>75</v>
      </c>
      <c r="D134" s="29">
        <f>'[2]HELI CPCD 35 погрузчик'!$L$28</f>
        <v>143580.33725234625</v>
      </c>
      <c r="E134" s="27">
        <f t="shared" si="3"/>
        <v>28716.06745046925</v>
      </c>
      <c r="F134" s="28">
        <f t="shared" si="4"/>
        <v>172300</v>
      </c>
      <c r="G134" s="50">
        <f t="shared" si="5"/>
        <v>17.23</v>
      </c>
      <c r="H134" s="12"/>
    </row>
    <row r="135" spans="1:8" ht="29.25" customHeight="1">
      <c r="A135" s="55">
        <v>55</v>
      </c>
      <c r="B135" s="52" t="s">
        <v>76</v>
      </c>
      <c r="C135" s="10" t="s">
        <v>53</v>
      </c>
      <c r="D135" s="29">
        <f>'[2]МТЗ-82п трактор-экскаватор'!$K$28</f>
        <v>203062.55444808688</v>
      </c>
      <c r="E135" s="27">
        <f t="shared" si="3"/>
        <v>40612.51088961738</v>
      </c>
      <c r="F135" s="28">
        <f t="shared" si="4"/>
        <v>243700</v>
      </c>
      <c r="G135" s="50">
        <f t="shared" si="5"/>
        <v>24.37</v>
      </c>
      <c r="H135" s="12"/>
    </row>
    <row r="136" spans="1:8" ht="29.25" customHeight="1">
      <c r="A136" s="59"/>
      <c r="B136" s="53"/>
      <c r="C136" s="10" t="s">
        <v>77</v>
      </c>
      <c r="D136" s="29">
        <f>'[2]МТЗ-82п трактор-экскаватор'!$L$28</f>
        <v>183996.38639463153</v>
      </c>
      <c r="E136" s="27">
        <f t="shared" si="3"/>
        <v>36799.2772789263</v>
      </c>
      <c r="F136" s="28">
        <f t="shared" si="4"/>
        <v>220800</v>
      </c>
      <c r="G136" s="50">
        <f t="shared" si="5"/>
        <v>22.08</v>
      </c>
      <c r="H136" s="12"/>
    </row>
    <row r="137" spans="1:8" ht="30" customHeight="1">
      <c r="A137" s="56"/>
      <c r="B137" s="54"/>
      <c r="C137" s="10" t="s">
        <v>71</v>
      </c>
      <c r="D137" s="29">
        <f>'[2]МТЗ-82п трактор-экскаватор'!$M$28</f>
        <v>190121.53965275316</v>
      </c>
      <c r="E137" s="27">
        <f t="shared" si="3"/>
        <v>38024.30793055063</v>
      </c>
      <c r="F137" s="28">
        <f t="shared" si="4"/>
        <v>228100</v>
      </c>
      <c r="G137" s="50">
        <f t="shared" si="5"/>
        <v>22.81</v>
      </c>
      <c r="H137" s="12"/>
    </row>
    <row r="138" spans="1:8" ht="29.25" customHeight="1">
      <c r="A138" s="55">
        <v>56</v>
      </c>
      <c r="B138" s="52" t="s">
        <v>79</v>
      </c>
      <c r="C138" s="10" t="s">
        <v>53</v>
      </c>
      <c r="D138" s="29">
        <f>'[2]ЭО 2621 экскаватор'!$K$28</f>
        <v>176883.01445497802</v>
      </c>
      <c r="E138" s="27">
        <f t="shared" si="3"/>
        <v>35376.60289099561</v>
      </c>
      <c r="F138" s="28">
        <f t="shared" si="4"/>
        <v>212300</v>
      </c>
      <c r="G138" s="50">
        <f t="shared" si="5"/>
        <v>21.23</v>
      </c>
      <c r="H138" s="12"/>
    </row>
    <row r="139" spans="1:8" ht="29.25" customHeight="1">
      <c r="A139" s="59"/>
      <c r="B139" s="53"/>
      <c r="C139" s="10" t="s">
        <v>77</v>
      </c>
      <c r="D139" s="29">
        <f>'[2]ЭО 2621 экскаватор'!$L$28</f>
        <v>157816.84640152263</v>
      </c>
      <c r="E139" s="27">
        <f t="shared" si="3"/>
        <v>31563.369280304527</v>
      </c>
      <c r="F139" s="28">
        <f t="shared" si="4"/>
        <v>189400</v>
      </c>
      <c r="G139" s="50">
        <f t="shared" si="5"/>
        <v>18.94</v>
      </c>
      <c r="H139" s="12"/>
    </row>
    <row r="140" spans="1:8" ht="36" customHeight="1">
      <c r="A140" s="56"/>
      <c r="B140" s="54"/>
      <c r="C140" s="10" t="s">
        <v>78</v>
      </c>
      <c r="D140" s="29">
        <f>'[2]ЭО 2621 экскаватор'!$M$28</f>
        <v>163329.999954978</v>
      </c>
      <c r="E140" s="27">
        <f t="shared" si="3"/>
        <v>32665.999990995602</v>
      </c>
      <c r="F140" s="28">
        <f t="shared" si="4"/>
        <v>196000</v>
      </c>
      <c r="G140" s="50">
        <f t="shared" si="5"/>
        <v>19.6</v>
      </c>
      <c r="H140" s="12"/>
    </row>
    <row r="141" spans="1:8" ht="28.5" customHeight="1">
      <c r="A141" s="55">
        <v>57</v>
      </c>
      <c r="B141" s="52" t="s">
        <v>12</v>
      </c>
      <c r="C141" s="10" t="s">
        <v>53</v>
      </c>
      <c r="D141" s="29">
        <f>'[2]ЭО 3323 эскаватор'!$K$28</f>
        <v>249944.20215790506</v>
      </c>
      <c r="E141" s="27">
        <f t="shared" si="3"/>
        <v>49988.84043158102</v>
      </c>
      <c r="F141" s="28">
        <f t="shared" si="4"/>
        <v>299900</v>
      </c>
      <c r="G141" s="50">
        <f t="shared" si="5"/>
        <v>29.99</v>
      </c>
      <c r="H141" s="12"/>
    </row>
    <row r="142" spans="1:8" ht="32.25" customHeight="1">
      <c r="A142" s="59"/>
      <c r="B142" s="53"/>
      <c r="C142" s="10" t="s">
        <v>77</v>
      </c>
      <c r="D142" s="29">
        <f>'[2]ЭО 3323 эскаватор'!$L$28</f>
        <v>251313.99955896827</v>
      </c>
      <c r="E142" s="27">
        <f t="shared" si="3"/>
        <v>50262.799911793656</v>
      </c>
      <c r="F142" s="28">
        <f t="shared" si="4"/>
        <v>301600</v>
      </c>
      <c r="G142" s="50">
        <f t="shared" si="5"/>
        <v>30.16</v>
      </c>
      <c r="H142" s="12"/>
    </row>
    <row r="143" spans="1:8" ht="36.75" customHeight="1">
      <c r="A143" s="56"/>
      <c r="B143" s="54"/>
      <c r="C143" s="10" t="s">
        <v>78</v>
      </c>
      <c r="D143" s="29">
        <f>'[2]ЭО 3323 эскаватор'!$M$28</f>
        <v>249944.20215790506</v>
      </c>
      <c r="E143" s="27">
        <f t="shared" si="3"/>
        <v>49988.84043158102</v>
      </c>
      <c r="F143" s="28">
        <f aca="true" t="shared" si="6" ref="F143:F164">ROUND(D143+E143,-2)</f>
        <v>299900</v>
      </c>
      <c r="G143" s="50">
        <f t="shared" si="5"/>
        <v>29.99</v>
      </c>
      <c r="H143" s="12"/>
    </row>
    <row r="144" spans="1:8" ht="29.25" customHeight="1">
      <c r="A144" s="55">
        <v>58</v>
      </c>
      <c r="B144" s="52" t="s">
        <v>16</v>
      </c>
      <c r="C144" s="10" t="s">
        <v>53</v>
      </c>
      <c r="D144" s="29">
        <f>'[2]ЭО ЕК14'!$L$28</f>
        <v>257865.08431275835</v>
      </c>
      <c r="E144" s="27">
        <f t="shared" si="3"/>
        <v>51573.016862551674</v>
      </c>
      <c r="F144" s="28">
        <f t="shared" si="6"/>
        <v>309400</v>
      </c>
      <c r="G144" s="50">
        <f t="shared" si="5"/>
        <v>30.94</v>
      </c>
      <c r="H144" s="12"/>
    </row>
    <row r="145" spans="1:8" ht="37.5" customHeight="1">
      <c r="A145" s="56"/>
      <c r="B145" s="54"/>
      <c r="C145" s="10" t="s">
        <v>77</v>
      </c>
      <c r="D145" s="29">
        <f>'[2]ЭО ЕК14'!$M$28</f>
        <v>258561.55773272293</v>
      </c>
      <c r="E145" s="27">
        <f t="shared" si="3"/>
        <v>51712.31154654459</v>
      </c>
      <c r="F145" s="28">
        <f t="shared" si="6"/>
        <v>310300</v>
      </c>
      <c r="G145" s="50">
        <f aca="true" t="shared" si="7" ref="G145:G164">F145/10000</f>
        <v>31.03</v>
      </c>
      <c r="H145" s="12"/>
    </row>
    <row r="146" spans="1:8" ht="29.25" customHeight="1">
      <c r="A146" s="55">
        <v>59</v>
      </c>
      <c r="B146" s="52" t="s">
        <v>80</v>
      </c>
      <c r="C146" s="10" t="s">
        <v>53</v>
      </c>
      <c r="D146" s="29">
        <f>'[2]Амкодор 702 ЕА эскаватор-погруз'!$K$28</f>
        <v>204235.88777279813</v>
      </c>
      <c r="E146" s="27">
        <f t="shared" si="3"/>
        <v>40847.17755455963</v>
      </c>
      <c r="F146" s="28">
        <f t="shared" si="6"/>
        <v>245100</v>
      </c>
      <c r="G146" s="50">
        <f t="shared" si="7"/>
        <v>24.51</v>
      </c>
      <c r="H146" s="12"/>
    </row>
    <row r="147" spans="1:8" ht="30" customHeight="1">
      <c r="A147" s="59"/>
      <c r="B147" s="53"/>
      <c r="C147" s="10" t="s">
        <v>77</v>
      </c>
      <c r="D147" s="29">
        <f>'[2]Амкодор 702 ЕА эскаватор-погруз'!$L$28</f>
        <v>177640.26721934273</v>
      </c>
      <c r="E147" s="27">
        <f t="shared" si="3"/>
        <v>35528.05344386855</v>
      </c>
      <c r="F147" s="28">
        <f t="shared" si="6"/>
        <v>213200</v>
      </c>
      <c r="G147" s="50">
        <f t="shared" si="7"/>
        <v>21.32</v>
      </c>
      <c r="H147" s="12"/>
    </row>
    <row r="148" spans="1:8" ht="29.25" customHeight="1">
      <c r="A148" s="56"/>
      <c r="B148" s="54"/>
      <c r="C148" s="10" t="s">
        <v>71</v>
      </c>
      <c r="D148" s="29">
        <f>'[2]Амкодор 702 ЕА эскаватор-погруз'!$M$28</f>
        <v>183765.4204774644</v>
      </c>
      <c r="E148" s="27">
        <f t="shared" si="3"/>
        <v>36753.08409549288</v>
      </c>
      <c r="F148" s="28">
        <f t="shared" si="6"/>
        <v>220500</v>
      </c>
      <c r="G148" s="50">
        <f t="shared" si="7"/>
        <v>22.05</v>
      </c>
      <c r="H148" s="12"/>
    </row>
    <row r="149" spans="1:8" ht="35.25" customHeight="1">
      <c r="A149" s="55">
        <v>60</v>
      </c>
      <c r="B149" s="52" t="s">
        <v>17</v>
      </c>
      <c r="C149" s="10" t="s">
        <v>53</v>
      </c>
      <c r="D149" s="29">
        <f>'[2]ДЗ-122 автогрейдер'!$L$28</f>
        <v>219027.4101261321</v>
      </c>
      <c r="E149" s="27">
        <f t="shared" si="3"/>
        <v>43805.482025226425</v>
      </c>
      <c r="F149" s="28">
        <f t="shared" si="6"/>
        <v>262800</v>
      </c>
      <c r="G149" s="50">
        <f t="shared" si="7"/>
        <v>26.28</v>
      </c>
      <c r="H149" s="12"/>
    </row>
    <row r="150" spans="1:8" ht="37.5" customHeight="1">
      <c r="A150" s="56"/>
      <c r="B150" s="54"/>
      <c r="C150" s="10" t="s">
        <v>78</v>
      </c>
      <c r="D150" s="29">
        <f>'[2]ДЗ-122 автогрейдер'!$M$28</f>
        <v>268721.7966261321</v>
      </c>
      <c r="E150" s="27">
        <f t="shared" si="3"/>
        <v>53744.359325226425</v>
      </c>
      <c r="F150" s="28">
        <f t="shared" si="6"/>
        <v>322500</v>
      </c>
      <c r="G150" s="50">
        <f t="shared" si="7"/>
        <v>32.25</v>
      </c>
      <c r="H150" s="12"/>
    </row>
    <row r="151" spans="1:8" ht="52.5" customHeight="1">
      <c r="A151" s="21">
        <v>61</v>
      </c>
      <c r="B151" s="23" t="s">
        <v>18</v>
      </c>
      <c r="C151" s="10" t="s">
        <v>81</v>
      </c>
      <c r="D151" s="29">
        <f>'[2]Т-170 бульдозер'!$L$27</f>
        <v>289330.2403242764</v>
      </c>
      <c r="E151" s="27">
        <f t="shared" si="3"/>
        <v>57866.04806485528</v>
      </c>
      <c r="F151" s="28">
        <f t="shared" si="6"/>
        <v>347200</v>
      </c>
      <c r="G151" s="50">
        <f t="shared" si="7"/>
        <v>34.72</v>
      </c>
      <c r="H151" s="12"/>
    </row>
    <row r="152" spans="1:8" ht="54" customHeight="1">
      <c r="A152" s="21">
        <v>62</v>
      </c>
      <c r="B152" s="23" t="s">
        <v>109</v>
      </c>
      <c r="C152" s="10" t="s">
        <v>81</v>
      </c>
      <c r="D152" s="29">
        <f>'[2]ДТ-75М бульдозер'!$L$27</f>
        <v>205762.53364235087</v>
      </c>
      <c r="E152" s="27">
        <f t="shared" si="3"/>
        <v>41152.50672847018</v>
      </c>
      <c r="F152" s="28">
        <f t="shared" si="6"/>
        <v>246900</v>
      </c>
      <c r="G152" s="50">
        <f t="shared" si="7"/>
        <v>24.69</v>
      </c>
      <c r="H152" s="12"/>
    </row>
    <row r="153" spans="1:8" ht="54" customHeight="1">
      <c r="A153" s="55">
        <v>63</v>
      </c>
      <c r="B153" s="52" t="s">
        <v>82</v>
      </c>
      <c r="C153" s="10" t="s">
        <v>81</v>
      </c>
      <c r="D153" s="29">
        <f>'[2]SHANTUI SD16 бульдозер'!$K$27</f>
        <v>314787.4139036227</v>
      </c>
      <c r="E153" s="27">
        <f t="shared" si="3"/>
        <v>62957.482780724546</v>
      </c>
      <c r="F153" s="28">
        <f t="shared" si="6"/>
        <v>377700</v>
      </c>
      <c r="G153" s="50">
        <f t="shared" si="7"/>
        <v>37.77</v>
      </c>
      <c r="H153" s="12"/>
    </row>
    <row r="154" spans="1:8" ht="43.5" customHeight="1">
      <c r="A154" s="56"/>
      <c r="B154" s="54"/>
      <c r="C154" s="10" t="s">
        <v>97</v>
      </c>
      <c r="D154" s="29">
        <f>'[2]SHANTUI SD16 бульдозер'!$M$27</f>
        <v>429677.0576036227</v>
      </c>
      <c r="E154" s="27">
        <f t="shared" si="3"/>
        <v>85935.41152072455</v>
      </c>
      <c r="F154" s="28">
        <f t="shared" si="6"/>
        <v>515600</v>
      </c>
      <c r="G154" s="50">
        <f t="shared" si="7"/>
        <v>51.56</v>
      </c>
      <c r="H154" s="12"/>
    </row>
    <row r="155" spans="1:8" ht="30" customHeight="1">
      <c r="A155" s="4">
        <v>64</v>
      </c>
      <c r="B155" s="11" t="s">
        <v>115</v>
      </c>
      <c r="C155" s="10" t="s">
        <v>52</v>
      </c>
      <c r="D155" s="29">
        <f>'[5]Бензокоса'!$C$69</f>
        <v>88900</v>
      </c>
      <c r="E155" s="27">
        <f aca="true" t="shared" si="8" ref="E155:E164">D155*20%</f>
        <v>17780</v>
      </c>
      <c r="F155" s="28">
        <f t="shared" si="6"/>
        <v>106700</v>
      </c>
      <c r="G155" s="50">
        <f t="shared" si="7"/>
        <v>10.67</v>
      </c>
      <c r="H155" s="12"/>
    </row>
    <row r="156" spans="1:8" ht="23.25" customHeight="1">
      <c r="A156" s="4">
        <v>65</v>
      </c>
      <c r="B156" s="11" t="s">
        <v>116</v>
      </c>
      <c r="C156" s="10" t="s">
        <v>52</v>
      </c>
      <c r="D156" s="29">
        <f>'[3]Бензопила'!$C$24</f>
        <v>87900</v>
      </c>
      <c r="E156" s="27">
        <f t="shared" si="8"/>
        <v>17580</v>
      </c>
      <c r="F156" s="28">
        <f t="shared" si="6"/>
        <v>105500</v>
      </c>
      <c r="G156" s="50">
        <f t="shared" si="7"/>
        <v>10.55</v>
      </c>
      <c r="H156" s="12"/>
    </row>
    <row r="157" spans="1:8" ht="23.25" customHeight="1">
      <c r="A157" s="4">
        <v>66</v>
      </c>
      <c r="B157" s="11" t="s">
        <v>117</v>
      </c>
      <c r="C157" s="10" t="s">
        <v>52</v>
      </c>
      <c r="D157" s="29">
        <f>'[3]Бензорез'!$C$24</f>
        <v>219530</v>
      </c>
      <c r="E157" s="27">
        <f t="shared" si="8"/>
        <v>43906</v>
      </c>
      <c r="F157" s="28">
        <f t="shared" si="6"/>
        <v>263400</v>
      </c>
      <c r="G157" s="50">
        <f t="shared" si="7"/>
        <v>26.34</v>
      </c>
      <c r="H157" s="12"/>
    </row>
    <row r="158" spans="1:8" ht="31.5" customHeight="1">
      <c r="A158" s="4">
        <v>67</v>
      </c>
      <c r="B158" s="11" t="s">
        <v>114</v>
      </c>
      <c r="C158" s="10" t="s">
        <v>52</v>
      </c>
      <c r="D158" s="29">
        <f>'[3]Сварочный агрегат АДД-4001У1'!$C$23</f>
        <v>135460</v>
      </c>
      <c r="E158" s="27">
        <f t="shared" si="8"/>
        <v>27092</v>
      </c>
      <c r="F158" s="28">
        <f t="shared" si="6"/>
        <v>162600</v>
      </c>
      <c r="G158" s="50">
        <f t="shared" si="7"/>
        <v>16.26</v>
      </c>
      <c r="H158" s="12"/>
    </row>
    <row r="159" spans="1:8" ht="28.5" customHeight="1">
      <c r="A159" s="4">
        <v>68</v>
      </c>
      <c r="B159" s="11" t="s">
        <v>113</v>
      </c>
      <c r="C159" s="10" t="s">
        <v>52</v>
      </c>
      <c r="D159" s="29">
        <f>'[3]Сварочный генератор Wagt 220 DS'!$C$23</f>
        <v>116940</v>
      </c>
      <c r="E159" s="27">
        <f t="shared" si="8"/>
        <v>23388</v>
      </c>
      <c r="F159" s="28">
        <f t="shared" si="6"/>
        <v>140300</v>
      </c>
      <c r="G159" s="50">
        <f t="shared" si="7"/>
        <v>14.03</v>
      </c>
      <c r="H159" s="12"/>
    </row>
    <row r="160" spans="1:8" ht="28.5" customHeight="1">
      <c r="A160" s="4">
        <v>69</v>
      </c>
      <c r="B160" s="11" t="s">
        <v>121</v>
      </c>
      <c r="C160" s="10" t="s">
        <v>52</v>
      </c>
      <c r="D160" s="29">
        <f>'[5]Сварочный генератор SDMO VX220'!$C$23</f>
        <v>115875</v>
      </c>
      <c r="E160" s="27">
        <f t="shared" si="8"/>
        <v>23175</v>
      </c>
      <c r="F160" s="28">
        <f t="shared" si="6"/>
        <v>139100</v>
      </c>
      <c r="G160" s="50">
        <f t="shared" si="7"/>
        <v>13.91</v>
      </c>
      <c r="H160" s="12"/>
    </row>
    <row r="161" spans="1:8" ht="28.5" customHeight="1">
      <c r="A161" s="4">
        <v>70</v>
      </c>
      <c r="B161" s="11" t="s">
        <v>112</v>
      </c>
      <c r="C161" s="10" t="s">
        <v>52</v>
      </c>
      <c r="D161" s="29">
        <f>'[3]Свар. генератор Endress ESE-804'!$C$23</f>
        <v>121585</v>
      </c>
      <c r="E161" s="27">
        <f t="shared" si="8"/>
        <v>24317</v>
      </c>
      <c r="F161" s="28">
        <f t="shared" si="6"/>
        <v>145900</v>
      </c>
      <c r="G161" s="50">
        <f t="shared" si="7"/>
        <v>14.59</v>
      </c>
      <c r="H161" s="12"/>
    </row>
    <row r="162" spans="1:8" ht="19.5" customHeight="1">
      <c r="A162" s="4">
        <v>71</v>
      </c>
      <c r="B162" s="11" t="s">
        <v>110</v>
      </c>
      <c r="C162" s="10" t="s">
        <v>52</v>
      </c>
      <c r="D162" s="29">
        <f>'[3]Компрессор ПКС 5,25'!$C$23</f>
        <v>145780</v>
      </c>
      <c r="E162" s="27">
        <f t="shared" si="8"/>
        <v>29156</v>
      </c>
      <c r="F162" s="28">
        <f t="shared" si="6"/>
        <v>174900</v>
      </c>
      <c r="G162" s="50">
        <f t="shared" si="7"/>
        <v>17.49</v>
      </c>
      <c r="H162" s="12"/>
    </row>
    <row r="163" spans="1:8" ht="20.25" customHeight="1">
      <c r="A163" s="42">
        <v>72</v>
      </c>
      <c r="B163" s="20" t="s">
        <v>111</v>
      </c>
      <c r="C163" s="10" t="s">
        <v>52</v>
      </c>
      <c r="D163" s="27">
        <f>'[3]Мотопомпа'!$C$23</f>
        <v>98320</v>
      </c>
      <c r="E163" s="27">
        <f t="shared" si="8"/>
        <v>19664</v>
      </c>
      <c r="F163" s="28">
        <f t="shared" si="6"/>
        <v>118000</v>
      </c>
      <c r="G163" s="50">
        <f t="shared" si="7"/>
        <v>11.8</v>
      </c>
      <c r="H163" s="12"/>
    </row>
    <row r="164" spans="1:8" ht="20.25" customHeight="1">
      <c r="A164" s="42">
        <v>73</v>
      </c>
      <c r="B164" s="20" t="s">
        <v>118</v>
      </c>
      <c r="C164" s="10" t="s">
        <v>52</v>
      </c>
      <c r="D164" s="27">
        <f>'[5]Каток'!$C$23</f>
        <v>114285</v>
      </c>
      <c r="E164" s="27">
        <f t="shared" si="8"/>
        <v>22857</v>
      </c>
      <c r="F164" s="28">
        <f t="shared" si="6"/>
        <v>137100</v>
      </c>
      <c r="G164" s="50">
        <f t="shared" si="7"/>
        <v>13.71</v>
      </c>
      <c r="H164" s="12"/>
    </row>
    <row r="165" spans="1:8" ht="20.25" customHeight="1">
      <c r="A165" s="43"/>
      <c r="B165" s="18" t="s">
        <v>14</v>
      </c>
      <c r="C165" s="13"/>
      <c r="D165" s="14"/>
      <c r="E165" s="16"/>
      <c r="F165" s="15"/>
      <c r="G165" s="15"/>
      <c r="H165" s="12"/>
    </row>
    <row r="166" spans="1:8" ht="25.5" customHeight="1">
      <c r="A166" s="43"/>
      <c r="B166" s="19" t="s">
        <v>124</v>
      </c>
      <c r="C166" s="13"/>
      <c r="D166" s="14"/>
      <c r="E166" s="16"/>
      <c r="F166" s="15"/>
      <c r="G166" s="15"/>
      <c r="H166" s="12"/>
    </row>
    <row r="167" spans="1:8" ht="20.25" customHeight="1">
      <c r="A167" s="43"/>
      <c r="B167" s="19" t="s">
        <v>15</v>
      </c>
      <c r="C167" s="13"/>
      <c r="D167" s="14"/>
      <c r="E167" s="16"/>
      <c r="F167" s="15"/>
      <c r="G167" s="15"/>
      <c r="H167" s="12"/>
    </row>
    <row r="168" spans="1:8" ht="27.75" customHeight="1">
      <c r="A168" s="43"/>
      <c r="B168" s="17"/>
      <c r="C168" s="13"/>
      <c r="D168" s="14"/>
      <c r="E168" s="44"/>
      <c r="F168" s="15"/>
      <c r="G168" s="15"/>
      <c r="H168" s="12"/>
    </row>
    <row r="169" spans="1:8" ht="27.75" customHeight="1">
      <c r="A169" s="45"/>
      <c r="B169" s="49" t="s">
        <v>122</v>
      </c>
      <c r="C169" s="46"/>
      <c r="D169" s="51" t="s">
        <v>123</v>
      </c>
      <c r="E169" s="51"/>
      <c r="F169" s="44"/>
      <c r="G169" s="15"/>
      <c r="H169" s="12"/>
    </row>
    <row r="170" spans="1:8" ht="27.75" customHeight="1">
      <c r="A170" s="43"/>
      <c r="B170" s="17"/>
      <c r="C170" s="13"/>
      <c r="D170" s="14"/>
      <c r="E170" s="44"/>
      <c r="F170" s="15"/>
      <c r="G170" s="15"/>
      <c r="H170" s="12"/>
    </row>
    <row r="171" spans="1:8" ht="18" customHeight="1">
      <c r="A171" s="45"/>
      <c r="B171" s="49" t="s">
        <v>98</v>
      </c>
      <c r="C171" s="46"/>
      <c r="D171" s="46"/>
      <c r="E171" s="44"/>
      <c r="F171" s="44"/>
      <c r="G171" s="44"/>
      <c r="H171" s="12"/>
    </row>
    <row r="172" spans="1:8" ht="20.25" customHeight="1">
      <c r="A172" s="45"/>
      <c r="B172" s="44"/>
      <c r="C172" s="44"/>
      <c r="D172" s="44"/>
      <c r="E172" s="44"/>
      <c r="F172" s="44"/>
      <c r="G172" s="44"/>
      <c r="H172" s="12"/>
    </row>
    <row r="173" spans="1:8" ht="20.25" customHeight="1">
      <c r="A173" s="47"/>
      <c r="B173" s="48" t="s">
        <v>87</v>
      </c>
      <c r="C173" s="44"/>
      <c r="D173" s="44"/>
      <c r="E173" s="44"/>
      <c r="F173" s="44"/>
      <c r="G173" s="44"/>
      <c r="H173" s="12"/>
    </row>
    <row r="174" spans="1:8" ht="33" customHeight="1">
      <c r="A174" s="3"/>
      <c r="H174" s="12"/>
    </row>
    <row r="175" spans="1:8" ht="17.25" customHeight="1">
      <c r="A175" s="3"/>
      <c r="H175" s="12"/>
    </row>
    <row r="176" ht="15">
      <c r="A176" s="3"/>
    </row>
    <row r="177" ht="15">
      <c r="A177" s="3"/>
    </row>
  </sheetData>
  <sheetProtection/>
  <mergeCells count="121">
    <mergeCell ref="A23:A24"/>
    <mergeCell ref="D10:D12"/>
    <mergeCell ref="B10:B12"/>
    <mergeCell ref="D4:F4"/>
    <mergeCell ref="A112:A113"/>
    <mergeCell ref="A114:A115"/>
    <mergeCell ref="B114:B115"/>
    <mergeCell ref="A104:A105"/>
    <mergeCell ref="B104:B105"/>
    <mergeCell ref="A106:A108"/>
    <mergeCell ref="B106:B108"/>
    <mergeCell ref="B109:B111"/>
    <mergeCell ref="A109:A111"/>
    <mergeCell ref="A89:A91"/>
    <mergeCell ref="B89:B91"/>
    <mergeCell ref="A101:A103"/>
    <mergeCell ref="B101:B103"/>
    <mergeCell ref="A92:A94"/>
    <mergeCell ref="B92:B94"/>
    <mergeCell ref="A95:A97"/>
    <mergeCell ref="B95:B97"/>
    <mergeCell ref="A98:A100"/>
    <mergeCell ref="B98:B100"/>
    <mergeCell ref="A71:A73"/>
    <mergeCell ref="B71:B73"/>
    <mergeCell ref="A74:A76"/>
    <mergeCell ref="B74:B76"/>
    <mergeCell ref="A86:A88"/>
    <mergeCell ref="B86:B88"/>
    <mergeCell ref="A80:A82"/>
    <mergeCell ref="B80:B82"/>
    <mergeCell ref="B77:B79"/>
    <mergeCell ref="A77:A79"/>
    <mergeCell ref="A63:A64"/>
    <mergeCell ref="B63:B64"/>
    <mergeCell ref="A65:A66"/>
    <mergeCell ref="B65:B66"/>
    <mergeCell ref="A69:A70"/>
    <mergeCell ref="B69:B70"/>
    <mergeCell ref="A67:A68"/>
    <mergeCell ref="B67:B68"/>
    <mergeCell ref="A59:A60"/>
    <mergeCell ref="B59:B60"/>
    <mergeCell ref="A41:A42"/>
    <mergeCell ref="B41:B42"/>
    <mergeCell ref="B43:B44"/>
    <mergeCell ref="A43:A44"/>
    <mergeCell ref="A53:A54"/>
    <mergeCell ref="B53:B54"/>
    <mergeCell ref="A39:A40"/>
    <mergeCell ref="B39:B40"/>
    <mergeCell ref="B49:B50"/>
    <mergeCell ref="A51:A52"/>
    <mergeCell ref="A57:A58"/>
    <mergeCell ref="B57:B58"/>
    <mergeCell ref="B47:B48"/>
    <mergeCell ref="B51:B52"/>
    <mergeCell ref="A47:A48"/>
    <mergeCell ref="B25:B26"/>
    <mergeCell ref="B21:B22"/>
    <mergeCell ref="B27:B28"/>
    <mergeCell ref="B19:B20"/>
    <mergeCell ref="B13:B14"/>
    <mergeCell ref="B23:B24"/>
    <mergeCell ref="C10:C12"/>
    <mergeCell ref="B31:B32"/>
    <mergeCell ref="A19:A20"/>
    <mergeCell ref="A13:A14"/>
    <mergeCell ref="A17:A18"/>
    <mergeCell ref="A25:A26"/>
    <mergeCell ref="A21:A22"/>
    <mergeCell ref="A27:A28"/>
    <mergeCell ref="B15:B16"/>
    <mergeCell ref="B17:B18"/>
    <mergeCell ref="A33:A34"/>
    <mergeCell ref="B33:B34"/>
    <mergeCell ref="A35:A36"/>
    <mergeCell ref="B35:B36"/>
    <mergeCell ref="A31:A32"/>
    <mergeCell ref="A37:A38"/>
    <mergeCell ref="B37:B38"/>
    <mergeCell ref="A116:A117"/>
    <mergeCell ref="B116:B117"/>
    <mergeCell ref="B112:B113"/>
    <mergeCell ref="A45:A46"/>
    <mergeCell ref="B45:B46"/>
    <mergeCell ref="A55:A56"/>
    <mergeCell ref="B55:B56"/>
    <mergeCell ref="A49:A50"/>
    <mergeCell ref="A61:A62"/>
    <mergeCell ref="B61:B62"/>
    <mergeCell ref="B135:B137"/>
    <mergeCell ref="A135:A137"/>
    <mergeCell ref="A119:A121"/>
    <mergeCell ref="B119:B121"/>
    <mergeCell ref="A122:A124"/>
    <mergeCell ref="B122:B124"/>
    <mergeCell ref="A125:A127"/>
    <mergeCell ref="B125:B127"/>
    <mergeCell ref="A128:A130"/>
    <mergeCell ref="B132:B133"/>
    <mergeCell ref="B138:B140"/>
    <mergeCell ref="A138:A140"/>
    <mergeCell ref="B149:B150"/>
    <mergeCell ref="A149:A150"/>
    <mergeCell ref="B141:B143"/>
    <mergeCell ref="A141:A143"/>
    <mergeCell ref="B144:B145"/>
    <mergeCell ref="A144:A145"/>
    <mergeCell ref="A146:A148"/>
    <mergeCell ref="B146:B148"/>
    <mergeCell ref="D169:E169"/>
    <mergeCell ref="B128:B130"/>
    <mergeCell ref="A132:A133"/>
    <mergeCell ref="B153:B154"/>
    <mergeCell ref="A153:A154"/>
    <mergeCell ref="A15:A16"/>
    <mergeCell ref="A29:A30"/>
    <mergeCell ref="B29:B30"/>
    <mergeCell ref="A83:A85"/>
    <mergeCell ref="B83:B85"/>
  </mergeCells>
  <printOptions/>
  <pageMargins left="0.7480314960629921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2016-06-30T05:59:44Z</cp:lastPrinted>
  <dcterms:created xsi:type="dcterms:W3CDTF">1996-10-08T23:32:33Z</dcterms:created>
  <dcterms:modified xsi:type="dcterms:W3CDTF">2016-06-30T07:02:35Z</dcterms:modified>
  <cp:category/>
  <cp:version/>
  <cp:contentType/>
  <cp:contentStatus/>
</cp:coreProperties>
</file>